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https://boerenbond-my.sharepoint.com/personal/jolien_deroost_boerenbond_be/Documents/Bureaublad/"/>
    </mc:Choice>
  </mc:AlternateContent>
  <xr:revisionPtr revIDLastSave="0" documentId="8_{404FD84E-29A2-4376-AE26-8BF3599424F9}" xr6:coauthVersionLast="47" xr6:coauthVersionMax="47" xr10:uidLastSave="{00000000-0000-0000-0000-000000000000}"/>
  <bookViews>
    <workbookView xWindow="-110" yWindow="-110" windowWidth="19420" windowHeight="10300" xr2:uid="{00000000-000D-0000-FFFF-FFFF00000000}"/>
  </bookViews>
  <sheets>
    <sheet name="Voorblad" sheetId="5" r:id="rId1"/>
    <sheet name="Situaties" sheetId="4" r:id="rId2"/>
    <sheet name="Varkens" sheetId="1" r:id="rId3"/>
    <sheet name="Pluimvee" sheetId="6" r:id="rId4"/>
    <sheet name="Rundvee" sheetId="7"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5" i="6" l="1"/>
  <c r="N23" i="1"/>
  <c r="N11" i="7"/>
  <c r="N20" i="7"/>
  <c r="N19" i="7"/>
  <c r="N18" i="7"/>
  <c r="N17" i="7"/>
  <c r="N16" i="7"/>
  <c r="N15" i="7"/>
  <c r="N14" i="7"/>
  <c r="N13" i="7"/>
  <c r="N12" i="7"/>
  <c r="N26" i="6"/>
  <c r="N25" i="6"/>
  <c r="N24" i="6"/>
  <c r="N23" i="6"/>
  <c r="N22" i="6"/>
  <c r="N21" i="6"/>
  <c r="N20" i="6"/>
  <c r="N19" i="6"/>
  <c r="N18" i="6"/>
  <c r="N17" i="6"/>
  <c r="N16" i="6"/>
  <c r="N14" i="6"/>
  <c r="N13" i="6"/>
  <c r="N12" i="6"/>
  <c r="N11" i="6"/>
  <c r="N28" i="1"/>
  <c r="N27" i="1"/>
  <c r="N26" i="1"/>
  <c r="N25" i="1"/>
  <c r="N24" i="1"/>
  <c r="N22" i="1"/>
  <c r="N21" i="1"/>
  <c r="N20" i="1"/>
  <c r="N19" i="1"/>
  <c r="N18" i="1"/>
  <c r="N17" i="1"/>
  <c r="N16" i="1"/>
  <c r="N15" i="1"/>
  <c r="N14" i="1"/>
  <c r="N13" i="1"/>
  <c r="N12" i="1"/>
  <c r="N11" i="1"/>
  <c r="G11" i="1"/>
  <c r="G11" i="7"/>
  <c r="G20" i="7"/>
  <c r="G19" i="7"/>
  <c r="G18" i="7"/>
  <c r="G17" i="7"/>
  <c r="G16" i="7"/>
  <c r="G15" i="7"/>
  <c r="G14" i="7"/>
  <c r="G13" i="7"/>
  <c r="G12" i="7"/>
  <c r="G26" i="6"/>
  <c r="G25" i="6"/>
  <c r="G24" i="6"/>
  <c r="G23" i="6"/>
  <c r="G22" i="6"/>
  <c r="G21" i="6"/>
  <c r="G20" i="6"/>
  <c r="G19" i="6"/>
  <c r="G18" i="6"/>
  <c r="G17" i="6"/>
  <c r="G16" i="6"/>
  <c r="G15" i="6"/>
  <c r="G14" i="6"/>
  <c r="G13" i="6"/>
  <c r="G12" i="6"/>
  <c r="G11" i="6"/>
  <c r="G13" i="1"/>
  <c r="G28" i="1"/>
  <c r="G27" i="1"/>
  <c r="G26" i="1"/>
  <c r="G25" i="1"/>
  <c r="G24" i="1"/>
  <c r="G23" i="1"/>
  <c r="G22" i="1"/>
  <c r="G21" i="1"/>
  <c r="G20" i="1"/>
  <c r="G19" i="1"/>
  <c r="G18" i="1"/>
  <c r="G17" i="1"/>
  <c r="G16" i="1"/>
  <c r="G15" i="1"/>
  <c r="G14" i="1"/>
  <c r="G12" i="1"/>
  <c r="C20" i="7" l="1"/>
  <c r="H20" i="7" s="1"/>
  <c r="N47" i="7"/>
  <c r="N46" i="7"/>
  <c r="M21" i="7"/>
  <c r="L21" i="7"/>
  <c r="J21" i="7"/>
  <c r="F21" i="7"/>
  <c r="E21" i="7"/>
  <c r="O19" i="7"/>
  <c r="P19" i="7"/>
  <c r="K19" i="7"/>
  <c r="H19" i="7"/>
  <c r="I19" i="7"/>
  <c r="O18" i="7"/>
  <c r="P18" i="7"/>
  <c r="K18" i="7"/>
  <c r="H18" i="7"/>
  <c r="I18" i="7"/>
  <c r="O17" i="7"/>
  <c r="P17" i="7"/>
  <c r="K17" i="7"/>
  <c r="H17" i="7"/>
  <c r="I17" i="7"/>
  <c r="O16" i="7"/>
  <c r="P16" i="7"/>
  <c r="K16" i="7"/>
  <c r="H16" i="7"/>
  <c r="I16" i="7"/>
  <c r="O15" i="7"/>
  <c r="P15" i="7"/>
  <c r="K15" i="7"/>
  <c r="H15" i="7"/>
  <c r="I15" i="7"/>
  <c r="O14" i="7"/>
  <c r="P14" i="7"/>
  <c r="K14" i="7"/>
  <c r="H14" i="7"/>
  <c r="I14" i="7"/>
  <c r="O13" i="7"/>
  <c r="P13" i="7"/>
  <c r="K13" i="7"/>
  <c r="H13" i="7"/>
  <c r="I13" i="7"/>
  <c r="O12" i="7"/>
  <c r="P12" i="7"/>
  <c r="K12" i="7"/>
  <c r="H12" i="7"/>
  <c r="I12" i="7"/>
  <c r="O11" i="7"/>
  <c r="P11" i="7"/>
  <c r="K11" i="7"/>
  <c r="H11" i="7"/>
  <c r="I11" i="7"/>
  <c r="D45" i="6"/>
  <c r="N51" i="6"/>
  <c r="N50" i="6"/>
  <c r="D51" i="6"/>
  <c r="D50" i="6"/>
  <c r="D49" i="6"/>
  <c r="D48" i="6"/>
  <c r="D47" i="6"/>
  <c r="D46" i="6"/>
  <c r="M27" i="6"/>
  <c r="L27" i="6"/>
  <c r="J27" i="6"/>
  <c r="F27" i="6"/>
  <c r="E27" i="6"/>
  <c r="O26" i="6"/>
  <c r="P26" i="6"/>
  <c r="K26" i="6"/>
  <c r="H26" i="6"/>
  <c r="I26" i="6"/>
  <c r="O25" i="6"/>
  <c r="P25" i="6"/>
  <c r="K25" i="6"/>
  <c r="H25" i="6"/>
  <c r="I25" i="6"/>
  <c r="O24" i="6"/>
  <c r="P24" i="6"/>
  <c r="K24" i="6"/>
  <c r="H24" i="6"/>
  <c r="I24" i="6"/>
  <c r="O23" i="6"/>
  <c r="P23" i="6"/>
  <c r="K23" i="6"/>
  <c r="H23" i="6"/>
  <c r="I23" i="6"/>
  <c r="O22" i="6"/>
  <c r="P22" i="6"/>
  <c r="K22" i="6"/>
  <c r="H22" i="6"/>
  <c r="I22" i="6"/>
  <c r="O21" i="6"/>
  <c r="P21" i="6"/>
  <c r="K21" i="6"/>
  <c r="H21" i="6"/>
  <c r="I21" i="6"/>
  <c r="O20" i="6"/>
  <c r="P20" i="6"/>
  <c r="K20" i="6"/>
  <c r="H20" i="6"/>
  <c r="I20" i="6"/>
  <c r="O19" i="6"/>
  <c r="P19" i="6"/>
  <c r="K19" i="6"/>
  <c r="H19" i="6"/>
  <c r="I19" i="6"/>
  <c r="O18" i="6"/>
  <c r="P18" i="6"/>
  <c r="K18" i="6"/>
  <c r="H18" i="6"/>
  <c r="I18" i="6"/>
  <c r="O17" i="6"/>
  <c r="P17" i="6"/>
  <c r="K17" i="6"/>
  <c r="H17" i="6"/>
  <c r="I17" i="6"/>
  <c r="O16" i="6"/>
  <c r="P16" i="6"/>
  <c r="K16" i="6"/>
  <c r="H16" i="6"/>
  <c r="I16" i="6"/>
  <c r="O15" i="6"/>
  <c r="P15" i="6"/>
  <c r="K15" i="6"/>
  <c r="H15" i="6"/>
  <c r="I15" i="6"/>
  <c r="O14" i="6"/>
  <c r="P14" i="6"/>
  <c r="K14" i="6"/>
  <c r="H14" i="6"/>
  <c r="I14" i="6"/>
  <c r="O13" i="6"/>
  <c r="P13" i="6"/>
  <c r="K13" i="6"/>
  <c r="H13" i="6"/>
  <c r="I13" i="6"/>
  <c r="O12" i="6"/>
  <c r="P12" i="6"/>
  <c r="K12" i="6"/>
  <c r="H12" i="6"/>
  <c r="I12" i="6"/>
  <c r="O11" i="6"/>
  <c r="P11" i="6"/>
  <c r="K11" i="6"/>
  <c r="H11" i="6"/>
  <c r="I11" i="6"/>
  <c r="D50" i="1"/>
  <c r="D43" i="1"/>
  <c r="D44" i="1"/>
  <c r="D45" i="1"/>
  <c r="D46" i="1"/>
  <c r="D47" i="1"/>
  <c r="D48" i="1"/>
  <c r="D49" i="1"/>
  <c r="D42" i="1"/>
  <c r="N53" i="1"/>
  <c r="N52" i="1"/>
  <c r="K20" i="7" l="1"/>
  <c r="P20" i="7"/>
  <c r="O20" i="7"/>
  <c r="I20" i="7"/>
  <c r="O21" i="7"/>
  <c r="H21" i="7"/>
  <c r="K21" i="7"/>
  <c r="I21" i="7"/>
  <c r="P21" i="7"/>
  <c r="K27" i="6"/>
  <c r="O27" i="6"/>
  <c r="H27" i="6"/>
  <c r="P27" i="6"/>
  <c r="I27" i="6"/>
  <c r="O28" i="1"/>
  <c r="O27" i="1"/>
  <c r="O26" i="1"/>
  <c r="O25" i="1"/>
  <c r="O24" i="1"/>
  <c r="O23" i="1"/>
  <c r="O22" i="1"/>
  <c r="O21" i="1"/>
  <c r="O20" i="1"/>
  <c r="O19" i="1"/>
  <c r="O18" i="1"/>
  <c r="O17" i="1"/>
  <c r="O16" i="1"/>
  <c r="O15" i="1"/>
  <c r="O14" i="1"/>
  <c r="O13" i="1"/>
  <c r="O12" i="1"/>
  <c r="H11" i="1"/>
  <c r="K11" i="1"/>
  <c r="O11" i="1"/>
  <c r="L29" i="1"/>
  <c r="O29" i="1" l="1"/>
  <c r="M29" i="1" l="1"/>
  <c r="J29" i="1"/>
  <c r="F29" i="1"/>
  <c r="E29" i="1"/>
  <c r="P12" i="1"/>
  <c r="P13" i="1"/>
  <c r="P14" i="1"/>
  <c r="P15" i="1"/>
  <c r="P16" i="1"/>
  <c r="P17" i="1"/>
  <c r="P18" i="1"/>
  <c r="P19" i="1"/>
  <c r="P20" i="1"/>
  <c r="P21" i="1"/>
  <c r="P22" i="1"/>
  <c r="P23" i="1"/>
  <c r="P24" i="1"/>
  <c r="P25" i="1"/>
  <c r="P26" i="1"/>
  <c r="P27" i="1"/>
  <c r="P28" i="1"/>
  <c r="P11" i="1"/>
  <c r="K12" i="1"/>
  <c r="K13" i="1"/>
  <c r="K14" i="1"/>
  <c r="K15" i="1"/>
  <c r="K16" i="1"/>
  <c r="K17" i="1"/>
  <c r="K18" i="1"/>
  <c r="K19" i="1"/>
  <c r="K20" i="1"/>
  <c r="K21" i="1"/>
  <c r="K22" i="1"/>
  <c r="K23" i="1"/>
  <c r="K24" i="1"/>
  <c r="K25" i="1"/>
  <c r="K26" i="1"/>
  <c r="K27" i="1"/>
  <c r="K28" i="1"/>
  <c r="P29" i="1" l="1"/>
  <c r="K29" i="1"/>
  <c r="I22" i="1"/>
  <c r="H22" i="1"/>
  <c r="I23" i="1"/>
  <c r="H23" i="1"/>
  <c r="I24" i="1"/>
  <c r="H24" i="1"/>
  <c r="I25" i="1"/>
  <c r="H25" i="1"/>
  <c r="H28" i="1" l="1"/>
  <c r="I28" i="1"/>
  <c r="H27" i="1"/>
  <c r="I27" i="1"/>
  <c r="H26" i="1"/>
  <c r="I26" i="1"/>
  <c r="H21" i="1"/>
  <c r="H20" i="1"/>
  <c r="I20" i="1"/>
  <c r="H19" i="1"/>
  <c r="I19" i="1"/>
  <c r="H18" i="1"/>
  <c r="I18" i="1"/>
  <c r="H17" i="1"/>
  <c r="I17" i="1"/>
  <c r="H16" i="1"/>
  <c r="I16" i="1"/>
  <c r="H15" i="1"/>
  <c r="I15" i="1"/>
  <c r="H14" i="1"/>
  <c r="I14" i="1"/>
  <c r="H13" i="1"/>
  <c r="I13" i="1"/>
  <c r="H12" i="1"/>
  <c r="I12" i="1"/>
  <c r="I11" i="1"/>
  <c r="I21" i="1" l="1"/>
  <c r="H29" i="1"/>
  <c r="I29" i="1" l="1"/>
</calcChain>
</file>

<file path=xl/sharedStrings.xml><?xml version="1.0" encoding="utf-8"?>
<sst xmlns="http://schemas.openxmlformats.org/spreadsheetml/2006/main" count="301" uniqueCount="175">
  <si>
    <t xml:space="preserve">DISCLAIMER 
Boerenbond VZW heeft deze rekentool met gepaste zorgvuldigheid tot stand gebracht, op basis van de thans geldende wetgeving en duiding via de verschillende kanalen van de Vlaamse overheid, maar ook op basis van eigen interpretaties. De uitkomst van deze rekentool is daarom louter indicatief. U mag deze informatie niet als een persoonlijk, professioneel of juridisch advies of een equivalent daarvan beschouwen. Boerenbond VZW aanvaardt daarom geen enkele aansprakelijkheid of verantwoordelijkheid voor de inhoud, het gebruik of de beschikbaarheid van de rekentool. 
Deze rekentool is en blijft de uitsluitende intellectuele eigendom van Boerenbond VZW. Deze tool wordt daarom enkel en alleen ter beschikking gesteld van de personeelsleden van Boerenbond VZW en haar leden die daarom verzoeken. Iedere volledige of gedeeltelijke reproductie of verdere verspreiding is daarom niet toegestaan, behoudens voorafgaandelijke en schriftelijke toestemming. </t>
  </si>
  <si>
    <t>TOOL TER ONDERSTEUNING VOOR EERSTE INZICHTEN OP VLAK VAN AMMONIAKEMISSIES OP BEDRIJFSNIVEAU</t>
  </si>
  <si>
    <t>Waarom?</t>
  </si>
  <si>
    <t>De tool is dus vooral bedoeld om veehouders te helpen hun eigen situatie beter te begrijpen en hen te ondersteunen bij het interpreteren van hun situatie.</t>
  </si>
  <si>
    <t>Achtergrond:</t>
  </si>
  <si>
    <r>
      <t xml:space="preserve">De </t>
    </r>
    <r>
      <rPr>
        <b/>
        <sz val="11"/>
        <color theme="1"/>
        <rFont val="Calibri"/>
        <family val="2"/>
        <scheme val="minor"/>
      </rPr>
      <t>situaties die in aanmerking komen</t>
    </r>
    <r>
      <rPr>
        <sz val="11"/>
        <color theme="1"/>
        <rFont val="Calibri"/>
        <family val="2"/>
        <scheme val="minor"/>
      </rPr>
      <t xml:space="preserve"> voor de afwijkende berekening zijn bij decreet vastgelegd.</t>
    </r>
  </si>
  <si>
    <t>Hoe ga je met deze tool aan de slag?</t>
  </si>
  <si>
    <t>OPGELET!</t>
  </si>
  <si>
    <t>Bijkomende informatie:</t>
  </si>
  <si>
    <t>Webinar: in 2021 had ik een lage veebezetting. Wat nu? | Boerenbond</t>
  </si>
  <si>
    <t>Kom ik in aanmerking voor een afwijkende berekening van mijn referentiesituatie 2021? | Boerenbond</t>
  </si>
  <si>
    <t>PAS-advies | Boerenbond</t>
  </si>
  <si>
    <t>PAS-referentietool en Commissie Afwijkende PAS-referentiesituatie operationeel | Landbouw en Zeevisserij</t>
  </si>
  <si>
    <t>Vraag en antwoord PAS-referentie 2030 | Vlaanderen.be</t>
  </si>
  <si>
    <t>Aanmelden voor advies:</t>
  </si>
  <si>
    <t>GePaste toekomst | Boerenbond</t>
  </si>
  <si>
    <t>Voor welke situatie komt u in aanmerking voor een afwijkende berekening en welke alternatieve veebezettingsbron kan er worden genomen?</t>
  </si>
  <si>
    <t>Categorie 1: tussen 01/01/2017 t.e.m. 22/02/2024 werd in dierplaatsen geïnvesteerd, inclusief overnames</t>
  </si>
  <si>
    <t>Investering</t>
  </si>
  <si>
    <t>Dier</t>
  </si>
  <si>
    <t>Jaar</t>
  </si>
  <si>
    <t>Afwijkende berekening: welke afwijkende veebezettingsbron kan worden genomen</t>
  </si>
  <si>
    <t>1.1 Uitbreiding dierplaatsen</t>
  </si>
  <si>
    <t>Varkens</t>
  </si>
  <si>
    <t>Uitvoering vergunning</t>
  </si>
  <si>
    <t>Huidig vergunde situatie</t>
  </si>
  <si>
    <t>Pluimvee</t>
  </si>
  <si>
    <t>01/01/2016 - 31/12/2016</t>
  </si>
  <si>
    <t>(Het totaal aantal dieren van de diersoort is gestegen in de vergunning. Een verschuiving tussen diercategorieën binnen eenzelfde diersoort bv. van jongvee naar melkvee telt niet.)</t>
  </si>
  <si>
    <t>Rundvee</t>
  </si>
  <si>
    <t>(Vergunning in 2016 verkregen, maar gedeeltelijk of geheel uitgevoerd later. Aan te tonen aan de hand van factuurdata.)</t>
  </si>
  <si>
    <t>Vergunning uitbreiding</t>
  </si>
  <si>
    <t>01/01/2017 - 22/02/2024</t>
  </si>
  <si>
    <t>(Datum vergunning telt.)</t>
  </si>
  <si>
    <t>1.2 Overname</t>
  </si>
  <si>
    <t>Melding in e-loket ALZV</t>
  </si>
  <si>
    <t>Als overname 01/01/2017 - 31/12/2020:</t>
  </si>
  <si>
    <t>MBA van 2 jaar vóór tot 3 jaar na het jaar van de overname, ten laatste de MBA van 2023 (maar niet het jaar van overname zelf)</t>
  </si>
  <si>
    <t>(Ook overname van 20% van de aandelen van de rechtspersoon telt.)</t>
  </si>
  <si>
    <t>Als overname 01/01/2021 – 22/02/2024:</t>
  </si>
  <si>
    <t>Als overname 01/01/2017 – 31/12/2022:</t>
  </si>
  <si>
    <t>MBA jaar na overname</t>
  </si>
  <si>
    <t>Als overname 01/01/2023 – 22/2/2024:</t>
  </si>
  <si>
    <t>1.3 Andere investering</t>
  </si>
  <si>
    <t>Andere investering in</t>
  </si>
  <si>
    <t>Mogelijkheden (max. MBA 2023):</t>
  </si>
  <si>
    <t>1/1/2017 – 22/2/2024</t>
  </si>
  <si>
    <r>
      <rPr>
        <sz val="11"/>
        <color rgb="FFFF0000"/>
        <rFont val="Calibri"/>
        <family val="2"/>
      </rPr>
      <t xml:space="preserve">•  </t>
    </r>
    <r>
      <rPr>
        <sz val="11"/>
        <color rgb="FFFF0000"/>
        <rFont val="Calibri"/>
        <family val="2"/>
        <scheme val="minor"/>
      </rPr>
      <t>MBA van jaar voorafgaand aan de investering</t>
    </r>
  </si>
  <si>
    <t>(Factuurdata telt.)</t>
  </si>
  <si>
    <t>Categorie 2: tussen 01/01/2022 t.e.m. 22/02/2024 werd de veehouderij voor het eerst vergund</t>
  </si>
  <si>
    <t>(De diersoort werd voor het eerst vergund op de exploitatie.)</t>
  </si>
  <si>
    <t>Voor het eerst vergund in</t>
  </si>
  <si>
    <t>01/01/2022 - 22/02/2024</t>
  </si>
  <si>
    <t>Categorie 3: tussen 01/01/2019 t.e.m. 31/12/2021 heeft een overmachtssituatie met een impacht op de veebezetting zich voorgedaan</t>
  </si>
  <si>
    <t>Reden van overmacht</t>
  </si>
  <si>
    <t>3.1 Exploitant, echtgenoot, wettelijk samenwonende partner, kind van een van beide, of andere naaste met een actieve rol op de IIOA:</t>
  </si>
  <si>
    <t>01/01/2019 - 31/12/2021</t>
  </si>
  <si>
    <t>De MBA van het jaar voorafgaand aan de gebeurtenis: MBA 2018 - 2019 - 2020</t>
  </si>
  <si>
    <t>•  Overlijden</t>
  </si>
  <si>
    <t>•  Langdurige arbeidsongeschiktheid</t>
  </si>
  <si>
    <t>•  Ernstige langdurige ziekte</t>
  </si>
  <si>
    <t>3.2 Erkende natuurramp heeft het bedrijf getroffen</t>
  </si>
  <si>
    <t>3.3 Ongeluk waardoor veehouderijgebouwen verloren zijn gegaan</t>
  </si>
  <si>
    <r>
      <t xml:space="preserve">3.4 Epizoötie </t>
    </r>
    <r>
      <rPr>
        <sz val="11"/>
        <color theme="7" tint="-0.249977111117893"/>
        <rFont val="Calibri"/>
        <family val="2"/>
        <scheme val="minor"/>
      </rPr>
      <t>(uitbraak dierziekte)</t>
    </r>
  </si>
  <si>
    <t>3.5 Andere overmachtssituatie (een van de menselijke wil onafhankelijke en onvermijdbare gebeurtenis die de exploitant niet kon voorzien en de gevolgen niet kon vermijden</t>
  </si>
  <si>
    <t>(beoordeling bij de minister)</t>
  </si>
  <si>
    <t>Stap 3:</t>
  </si>
  <si>
    <t>De alternatieve veebezettingsbron voor de afwijkende berekening is de huidig vergunde situatie → vul de lichtpaarse cellen in.</t>
  </si>
  <si>
    <t>De alternatieve veebezettingsbron voor de afwijkende berekening is een andere MBA → vul de lichtblauwe cellen in.</t>
  </si>
  <si>
    <t>Standaardberekening: emissies referentiesituatie 2021</t>
  </si>
  <si>
    <t>Afwijkende berekening op basis van huidig vergunde situatie</t>
  </si>
  <si>
    <t>Afwijkende berekening op basis van andere MBA</t>
  </si>
  <si>
    <t>Diercategorieën</t>
  </si>
  <si>
    <t>EF (emissiefactor)</t>
  </si>
  <si>
    <t>LS% (leegstands%)</t>
  </si>
  <si>
    <r>
      <t xml:space="preserve">Vergund aantal dierplaatsen </t>
    </r>
    <r>
      <rPr>
        <sz val="11"/>
        <color rgb="FFFF0000"/>
        <rFont val="Calibri"/>
        <family val="2"/>
        <scheme val="minor"/>
      </rPr>
      <t>2021</t>
    </r>
  </si>
  <si>
    <r>
      <t xml:space="preserve">Gemiddelde veebezetting </t>
    </r>
    <r>
      <rPr>
        <sz val="11"/>
        <color rgb="FFFF0000"/>
        <rFont val="Calibri"/>
        <family val="2"/>
        <scheme val="minor"/>
      </rPr>
      <t>MBA 2021</t>
    </r>
    <r>
      <rPr>
        <sz val="11"/>
        <color theme="1"/>
        <rFont val="Calibri"/>
        <family val="2"/>
        <scheme val="minor"/>
      </rPr>
      <t xml:space="preserve"> (mestbankaangifte)</t>
    </r>
  </si>
  <si>
    <t>Gemiddelde veebezetting MBA incl LS</t>
  </si>
  <si>
    <t>Vergunde emissies 2021</t>
  </si>
  <si>
    <t>Emissies MBA 2021</t>
  </si>
  <si>
    <r>
      <rPr>
        <sz val="11"/>
        <color rgb="FFFF0000"/>
        <rFont val="Calibri"/>
        <family val="2"/>
        <scheme val="minor"/>
      </rPr>
      <t>Huidig vergunde</t>
    </r>
    <r>
      <rPr>
        <sz val="11"/>
        <color theme="1"/>
        <rFont val="Calibri"/>
        <family val="2"/>
        <scheme val="minor"/>
      </rPr>
      <t xml:space="preserve"> of geakteerde dierplaatsen</t>
    </r>
  </si>
  <si>
    <t>Huidig vergunde emissies</t>
  </si>
  <si>
    <r>
      <t xml:space="preserve">Vergund aantal dierplaatsen </t>
    </r>
    <r>
      <rPr>
        <sz val="11"/>
        <color rgb="FFFF0000"/>
        <rFont val="Calibri"/>
        <family val="2"/>
        <scheme val="minor"/>
      </rPr>
      <t>jaar x</t>
    </r>
  </si>
  <si>
    <r>
      <t xml:space="preserve">Gemiddelde veebezetting MBA </t>
    </r>
    <r>
      <rPr>
        <sz val="11"/>
        <color rgb="FFFF0000"/>
        <rFont val="Calibri"/>
        <family val="2"/>
        <scheme val="minor"/>
      </rPr>
      <t>jaar x</t>
    </r>
  </si>
  <si>
    <t>Gemiddelde veebezetting MBA  incl LS</t>
  </si>
  <si>
    <t>Vergunde emissies jaar x</t>
  </si>
  <si>
    <t>Emissies MBA jaar x</t>
  </si>
  <si>
    <t>Traditioneel</t>
  </si>
  <si>
    <t>V-1/ Biggen 7-20 kg: hokopp max 0,35 m²</t>
  </si>
  <si>
    <t>V-1/ Biggen 7-20 kg: hokopp &gt; 0,35 m²</t>
  </si>
  <si>
    <t>V-2/ Kraamzeugen (incl biggen &lt; 7kg)</t>
  </si>
  <si>
    <t>V-3/ Guste en dragende zeugen (incl biggen &lt; 7kg)</t>
  </si>
  <si>
    <t>V-4/ Andere varkens 20-110 kg (vleesvarkens): hokopp max 0,8m²</t>
  </si>
  <si>
    <t>V-4/ Andere varkens 20-110 kg (vleesvarkens): hokopp &gt; 0,8m²</t>
  </si>
  <si>
    <t>Andere varkens minstens 110 kg (gedekte opfokzeugen)</t>
  </si>
  <si>
    <t>Andere varkens minstens 110 kg (niet-gedekte opfokzeugen)</t>
  </si>
  <si>
    <t>Dekberen</t>
  </si>
  <si>
    <t>AEA-stallen</t>
  </si>
  <si>
    <t>Bv. Biggen V-1.5</t>
  </si>
  <si>
    <t>Totaal</t>
  </si>
  <si>
    <t>Voor de emissiefactoren van de AEA-stallen, zie link per diercategorie:</t>
  </si>
  <si>
    <t>V-1 Biggen</t>
  </si>
  <si>
    <t>V-2 Kraamzeugen</t>
  </si>
  <si>
    <t>V-3 Guste en dragende zeugen</t>
  </si>
  <si>
    <t>V-4 Vleesvarkens</t>
  </si>
  <si>
    <t>Andere varkens van meer dan 110 kg</t>
  </si>
  <si>
    <t>Laatste stap: verschil 7%?</t>
  </si>
  <si>
    <t>Emissies referentiesituatie 2021 volgens MBA, al dan niet begrensd op de vergunning</t>
  </si>
  <si>
    <t>Emissies volgens afwijkende berekening:</t>
  </si>
  <si>
    <t>OF op basis van huidig vergunde situatie, al dan niet afgetopt op het aantal NER</t>
  </si>
  <si>
    <t>OF op basis van een andere MBA, al dan niet begrensd op de vergunning</t>
  </si>
  <si>
    <t>TIP: vul de oranje cel in en daarnaast de paarse OF de blauwe, en bekijk als het verschil (laatste kolom) minimaal 7% is.</t>
  </si>
  <si>
    <t>Veehouders van de sectoren varkens, pluimvee en rundvee kunnen deze tool gebruiken om een eerste inzicht te krijgen in hun specifieke situatie op vlak van ammoniakemissies.</t>
  </si>
  <si>
    <t>Vooral vanuit het oogpunt: kan mijn bedrijf in aanmerking komen voor een afwijkende berekening op vlak van PAS-referentie 2030?</t>
  </si>
  <si>
    <t>De PAS-referentie 2030 wordt berekend op basis van de referentiesituatie 2021.</t>
  </si>
  <si>
    <r>
      <t xml:space="preserve">De afwijkende berekening moet aangevraagd worden bij de Commissie Afwijkende PAS (= CAPAS) </t>
    </r>
    <r>
      <rPr>
        <b/>
        <sz val="11"/>
        <color theme="1"/>
        <rFont val="Calibri"/>
        <family val="2"/>
        <scheme val="minor"/>
      </rPr>
      <t>voor 30/09/2026</t>
    </r>
    <r>
      <rPr>
        <sz val="11"/>
        <color theme="1"/>
        <rFont val="Calibri"/>
        <family val="2"/>
        <scheme val="minor"/>
      </rPr>
      <t>.</t>
    </r>
  </si>
  <si>
    <r>
      <t xml:space="preserve">Er is ook bij decreet vastgelegd welke </t>
    </r>
    <r>
      <rPr>
        <b/>
        <sz val="11"/>
        <color theme="1"/>
        <rFont val="Calibri"/>
        <family val="2"/>
        <scheme val="minor"/>
      </rPr>
      <t>alternatieve veebezettingsbron</t>
    </r>
    <r>
      <rPr>
        <sz val="11"/>
        <color theme="1"/>
        <rFont val="Calibri"/>
        <family val="2"/>
        <scheme val="minor"/>
      </rPr>
      <t xml:space="preserve"> er bij welke situatie moet gebruikt worden.</t>
    </r>
  </si>
  <si>
    <r>
      <t xml:space="preserve">De afwijkende berekening moet je </t>
    </r>
    <r>
      <rPr>
        <b/>
        <sz val="11"/>
        <color theme="1"/>
        <rFont val="Calibri"/>
        <family val="2"/>
        <scheme val="minor"/>
      </rPr>
      <t>aanvragen per diercategorie</t>
    </r>
    <r>
      <rPr>
        <sz val="11"/>
        <color theme="1"/>
        <rFont val="Calibri"/>
        <family val="2"/>
        <scheme val="minor"/>
      </rPr>
      <t>.</t>
    </r>
  </si>
  <si>
    <t>Gemengde bedrijven kunnen dus kiezen of ze de aanvraag doen voor 1 diercategorie of meerdere aanvragen doen voor meerdere diercategorieën.</t>
  </si>
  <si>
    <t>2. Ga naar het tabblad van de diercategorie waarvoor je eventueel een afwijkende berekening wilt aanvragen.</t>
  </si>
  <si>
    <t>3. Volg het stappenplan op het desbetreffende tabblad en vul alleen gekleurde cellen in.</t>
  </si>
  <si>
    <t>Deze tool berekent niet de PAS-referentie 2030.</t>
  </si>
  <si>
    <t>Deze tool berekent niet de afwijkende PAS-referentie 2030.</t>
  </si>
  <si>
    <t>Deze tool helpt je beslissen of het aanvragen van een afwijkende PAS-referentie 2030 mogelijk is.</t>
  </si>
  <si>
    <r>
      <t xml:space="preserve">Voor een </t>
    </r>
    <r>
      <rPr>
        <u/>
        <sz val="11"/>
        <color theme="1"/>
        <rFont val="Calibri"/>
        <family val="2"/>
        <scheme val="minor"/>
      </rPr>
      <t>biobed en luchtwasser</t>
    </r>
    <r>
      <rPr>
        <sz val="11"/>
        <color theme="1"/>
        <rFont val="Calibri"/>
        <family val="2"/>
        <scheme val="minor"/>
      </rPr>
      <t xml:space="preserve"> (chemisch en biologisch) is het reductie% 70%.</t>
    </r>
  </si>
  <si>
    <t>Bereken de emissies van referentiesituatie 2021 → vul de lichtoranje cellen in.</t>
  </si>
  <si>
    <r>
      <rPr>
        <b/>
        <sz val="11"/>
        <color theme="1"/>
        <rFont val="Calibri"/>
        <family val="2"/>
        <scheme val="minor"/>
      </rPr>
      <t>Stap 1</t>
    </r>
    <r>
      <rPr>
        <sz val="11"/>
        <color theme="1"/>
        <rFont val="Calibri"/>
        <family val="2"/>
        <scheme val="minor"/>
      </rPr>
      <t>:</t>
    </r>
  </si>
  <si>
    <t>Voor welke situatie komt u in aanmerking voor een afwijkende berekening en welke alternatieve veebezettingsbron kan er worden genomen? → zie tabblad 'Situaties'.</t>
  </si>
  <si>
    <r>
      <rPr>
        <b/>
        <sz val="11"/>
        <color theme="1"/>
        <rFont val="Calibri"/>
        <family val="2"/>
        <scheme val="minor"/>
      </rPr>
      <t>Stap 2</t>
    </r>
    <r>
      <rPr>
        <sz val="11"/>
        <color theme="1"/>
        <rFont val="Calibri"/>
        <family val="2"/>
        <scheme val="minor"/>
      </rPr>
      <t>:</t>
    </r>
  </si>
  <si>
    <t>Ga na als het verschil tussen referentiesituatie 2021 en de afwijkende berekening minstens 7% bedraagt → vul de donker gekleurde cellen in, in de tabel onderaan.</t>
  </si>
  <si>
    <t>Stap 4:</t>
  </si>
  <si>
    <t>EF incl reductie 70%</t>
  </si>
  <si>
    <t>Zie in de tabel hieronder de berekende emissiefactoren incl. reductie bij een biobed of luchtwasser.</t>
  </si>
  <si>
    <t>Bv. Vleesvarkens hokopp max 0,8 m² met luchtwasser</t>
  </si>
  <si>
    <t>P-2/ Opfok legkippen - Grondhuisvesting</t>
  </si>
  <si>
    <t>P-1/ Opfok legkippen - Verrijkte kooi</t>
  </si>
  <si>
    <t>P-5/ Slachtkuikenouderdieren</t>
  </si>
  <si>
    <t>P-6/ Slachtkuikens</t>
  </si>
  <si>
    <t>P-7/ Opfok slachtkuikenouderdieren</t>
  </si>
  <si>
    <t>P-1 Opfokpoeljen van legkippen (verrijkte kooisystemen)</t>
  </si>
  <si>
    <t>P-2 Opfokpoeljen van legkippen (niet-kooisystemen)</t>
  </si>
  <si>
    <t>P-3 Legkippen incl. (groot)ouderdieren van legrassen (verrijkte kooisystemen)</t>
  </si>
  <si>
    <t>P-4 Legkippen incl (groot)ouderdieren van legrassen (niet-kooisystemen)</t>
  </si>
  <si>
    <t>P-5 Slachtkuikenouderdieren</t>
  </si>
  <si>
    <t>P-6 Slachtkuikens</t>
  </si>
  <si>
    <t>P-7 Opfokpoeljen van slachtkuikenouderdieren</t>
  </si>
  <si>
    <t>R-1/ Melk- en kalfkoeien ouder dan 2 jaar</t>
  </si>
  <si>
    <t>R-2/ Zoogkoeien ouder dan 2 jaar</t>
  </si>
  <si>
    <t>R-3/ Runderen &lt; 1 jaar</t>
  </si>
  <si>
    <t>R-3/ Vervangingsvee &lt; 1 jaar</t>
  </si>
  <si>
    <t>R-3/ Vervangingsvee 1-2 jaar</t>
  </si>
  <si>
    <t>R-6/ Runderen 1-2 jaar</t>
  </si>
  <si>
    <t>R-7/ Andere runderen</t>
  </si>
  <si>
    <t>R-3/ Mestkalveren (op niet-vleeskalverbedrijf)</t>
  </si>
  <si>
    <t>R-4/ Mestkalveren (op vleeskalverbedrijf)</t>
  </si>
  <si>
    <t>1. Overloop het tabblad 'Situaties' om te bekijken of je bedrijf in aanmerking kan komen voor een afwijkende berekening.</t>
  </si>
  <si>
    <t>TIP: voor het leegstands%, neem het LS% over van de juiste diercategorie bij de traditionele stallen</t>
  </si>
  <si>
    <t>Bereken de emissies van referentiesituatie 2021 → vul de lichtoranje cellen in. Voor traditionele stallen geldt de bovenste helft van de tabel, AEA-stallen kunnen ingevuld worden in de onderste helft.</t>
  </si>
  <si>
    <t>Bv. Slachtkuikens P-6.4</t>
  </si>
  <si>
    <t>Vleeskalveren met chemisch luchtwassysteem (PAS R-4.1)</t>
  </si>
  <si>
    <t>TIP: Vervangingsvee duidt op jongvee van melkvee.</t>
  </si>
  <si>
    <t>Runderen &lt; 1 jaar en 1-2 jaar duidt op jongvee van vleesvee.</t>
  </si>
  <si>
    <t>TIP: Indien het melkvee gehuisvest wordt in een grupstal met drijfmest, waarbij het emitterende oppervlak van de grup en kelder max. 1,2 m²/koe bedraagt, is de emissiefactor 5,7 ipv 13. Aan deze voorwaarde wordt echter zelden voldaan. In dit geval is deze tool niet bruikbaar.</t>
  </si>
  <si>
    <t>(bovenste gedeelte tabel).</t>
  </si>
  <si>
    <t>(Die tot gevolg heeft dat tijdelijk de maximale of normale veebezetting niet aanwezig was.)</t>
  </si>
  <si>
    <t>P-3/ Legkippen (incl. (groot)ouderdieren) - Verrijkte kooi</t>
  </si>
  <si>
    <t>P-4/ Legkippen (incl. (groot)ouderdieren) - Grondhuisvesting</t>
  </si>
  <si>
    <t>uit kolom E overgenomen worden in kolom L.</t>
  </si>
  <si>
    <t>TIP: 'jaar x' is het jaar dat in aanmerking komt voor de afwijkende berekening.</t>
  </si>
  <si>
    <t>Indien vergunning 'jaar x' gelijk is aan vergunning 2021, kunnen vergunde aantallen</t>
  </si>
  <si>
    <t>Bv. Legkippen P-4.3/2</t>
  </si>
  <si>
    <r>
      <t xml:space="preserve">Te vinden op mestbankloket </t>
    </r>
    <r>
      <rPr>
        <sz val="11"/>
        <color rgb="FFFF0000"/>
        <rFont val="Aptos Narrow"/>
        <family val="2"/>
      </rPr>
      <t>→</t>
    </r>
    <r>
      <rPr>
        <sz val="8.8000000000000007"/>
        <color rgb="FFFF0000"/>
        <rFont val="Calibri"/>
        <family val="2"/>
      </rPr>
      <t xml:space="preserve"> </t>
    </r>
    <r>
      <rPr>
        <sz val="11"/>
        <color rgb="FFFF0000"/>
        <rFont val="Calibri"/>
        <family val="2"/>
      </rPr>
      <t xml:space="preserve">veebezetting → bezetting meest actuele Sanitelgegevens </t>
    </r>
  </si>
  <si>
    <r>
      <rPr>
        <u/>
        <sz val="11"/>
        <color rgb="FFFF0000"/>
        <rFont val="Calibri"/>
        <family val="2"/>
        <scheme val="minor"/>
      </rPr>
      <t>BELANGRIJK</t>
    </r>
    <r>
      <rPr>
        <sz val="11"/>
        <color rgb="FFFF0000"/>
        <rFont val="Calibri"/>
        <family val="2"/>
        <scheme val="minor"/>
      </rPr>
      <t xml:space="preserve">: voor de gemiddelde veebezetting MBA bij bedrijven met </t>
    </r>
    <r>
      <rPr>
        <b/>
        <sz val="11"/>
        <color rgb="FFFF0000"/>
        <rFont val="Calibri"/>
        <family val="2"/>
        <scheme val="minor"/>
      </rPr>
      <t>melkvee</t>
    </r>
    <r>
      <rPr>
        <sz val="11"/>
        <color rgb="FFFF0000"/>
        <rFont val="Calibri"/>
        <family val="2"/>
        <scheme val="minor"/>
      </rPr>
      <t xml:space="preserve"> is het noodzakelijk om niet de 'gewone' veebezetting te gebruiken, maar de '</t>
    </r>
    <r>
      <rPr>
        <b/>
        <sz val="11"/>
        <color rgb="FFFF0000"/>
        <rFont val="Calibri"/>
        <family val="2"/>
        <scheme val="minor"/>
      </rPr>
      <t>Bezetting meest actuele Sanitelgegevens</t>
    </r>
    <r>
      <rPr>
        <sz val="11"/>
        <color rgb="FFFF0000"/>
        <rFont val="Calibri"/>
        <family val="2"/>
        <scheme val="minor"/>
      </rPr>
      <t>'.</t>
    </r>
  </si>
  <si>
    <t>•  MBA van jaar volgend op de investering, indien dit meer representatief voor de IIOA* is, ten laatste MBA 2023</t>
  </si>
  <si>
    <r>
      <t xml:space="preserve">* IIOA = Ingedeelde Inrichting of Activiteit </t>
    </r>
    <r>
      <rPr>
        <sz val="9"/>
        <color theme="1"/>
        <rFont val="Calibri"/>
        <family val="2"/>
      </rPr>
      <t>≈</t>
    </r>
    <r>
      <rPr>
        <sz val="9"/>
        <color theme="1"/>
        <rFont val="Calibri"/>
        <family val="2"/>
        <scheme val="minor"/>
      </rPr>
      <t xml:space="preserve"> bedrijf waarvoor omgevingsvergunning vereist is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</si>
</sst>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0"/>
  </numFmts>
  <fonts count="22" x14ac:knownFonts="1">
    <font>
      <sz val="11"/>
      <color theme="1"/>
      <name val="Calibri"/>
      <family val="2"/>
      <scheme val="minor"/>
    </font>
    <font>
      <sz val="11"/>
      <color theme="1"/>
      <name val="Calibri"/>
      <family val="2"/>
      <scheme val="minor"/>
    </font>
    <font>
      <b/>
      <sz val="11"/>
      <color theme="1"/>
      <name val="Calibri"/>
      <family val="2"/>
      <scheme val="minor"/>
    </font>
    <font>
      <sz val="11"/>
      <name val="Calibri"/>
      <family val="2"/>
      <scheme val="minor"/>
    </font>
    <font>
      <u/>
      <sz val="11"/>
      <color theme="10"/>
      <name val="Calibri"/>
      <family val="2"/>
      <scheme val="minor"/>
    </font>
    <font>
      <u/>
      <sz val="11"/>
      <color theme="1"/>
      <name val="Calibri"/>
      <family val="2"/>
      <scheme val="minor"/>
    </font>
    <font>
      <b/>
      <u/>
      <sz val="14"/>
      <color theme="1"/>
      <name val="Calibri"/>
      <family val="2"/>
      <scheme val="minor"/>
    </font>
    <font>
      <sz val="14"/>
      <color rgb="FF000000"/>
      <name val="Times New Roman"/>
      <family val="1"/>
    </font>
    <font>
      <sz val="11"/>
      <color rgb="FFFF0000"/>
      <name val="Calibri"/>
      <family val="2"/>
      <scheme val="minor"/>
    </font>
    <font>
      <u/>
      <sz val="11"/>
      <color rgb="FF000000"/>
      <name val="Calibri"/>
      <family val="2"/>
      <scheme val="minor"/>
    </font>
    <font>
      <b/>
      <u/>
      <sz val="11"/>
      <color theme="1"/>
      <name val="Calibri"/>
      <family val="2"/>
      <scheme val="minor"/>
    </font>
    <font>
      <b/>
      <sz val="14"/>
      <color theme="1"/>
      <name val="Calibri"/>
      <family val="2"/>
      <scheme val="minor"/>
    </font>
    <font>
      <sz val="11"/>
      <color theme="7" tint="-0.249977111117893"/>
      <name val="Calibri"/>
      <family val="2"/>
      <scheme val="minor"/>
    </font>
    <font>
      <b/>
      <sz val="18"/>
      <color theme="1"/>
      <name val="Calibri"/>
      <family val="2"/>
      <scheme val="minor"/>
    </font>
    <font>
      <sz val="11"/>
      <color rgb="FFFF0000"/>
      <name val="Calibri"/>
      <family val="2"/>
    </font>
    <font>
      <u/>
      <sz val="11"/>
      <color rgb="FFFF0000"/>
      <name val="Calibri"/>
      <family val="2"/>
      <scheme val="minor"/>
    </font>
    <font>
      <sz val="8"/>
      <color theme="1"/>
      <name val="Calibri"/>
      <family val="2"/>
      <scheme val="minor"/>
    </font>
    <font>
      <sz val="11"/>
      <color rgb="FFFF0000"/>
      <name val="Aptos Narrow"/>
      <family val="2"/>
    </font>
    <font>
      <sz val="8.8000000000000007"/>
      <color rgb="FFFF0000"/>
      <name val="Calibri"/>
      <family val="2"/>
    </font>
    <font>
      <b/>
      <sz val="11"/>
      <color rgb="FFFF0000"/>
      <name val="Calibri"/>
      <family val="2"/>
      <scheme val="minor"/>
    </font>
    <font>
      <sz val="9"/>
      <color theme="1"/>
      <name val="Calibri"/>
      <family val="2"/>
      <scheme val="minor"/>
    </font>
    <font>
      <sz val="9"/>
      <color theme="1"/>
      <name val="Calibri"/>
      <family val="2"/>
    </font>
  </fonts>
  <fills count="14">
    <fill>
      <patternFill patternType="none"/>
    </fill>
    <fill>
      <patternFill patternType="gray125"/>
    </fill>
    <fill>
      <patternFill patternType="solid">
        <fgColor theme="9" tint="0.79998168889431442"/>
        <bgColor indexed="64"/>
      </patternFill>
    </fill>
    <fill>
      <patternFill patternType="solid">
        <fgColor theme="5"/>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4" tint="0.39997558519241921"/>
        <bgColor indexed="64"/>
      </patternFill>
    </fill>
    <fill>
      <patternFill patternType="solid">
        <fgColor rgb="FFDDDDFF"/>
        <bgColor indexed="64"/>
      </patternFill>
    </fill>
    <fill>
      <patternFill patternType="solid">
        <fgColor rgb="FFD1F0FF"/>
        <bgColor indexed="64"/>
      </patternFill>
    </fill>
    <fill>
      <patternFill patternType="solid">
        <fgColor rgb="FF79D2FF"/>
        <bgColor indexed="64"/>
      </patternFill>
    </fill>
    <fill>
      <patternFill patternType="solid">
        <fgColor rgb="FFFFB7B9"/>
        <bgColor indexed="64"/>
      </patternFill>
    </fill>
    <fill>
      <patternFill patternType="solid">
        <fgColor rgb="FFAB81FF"/>
        <bgColor indexed="64"/>
      </patternFill>
    </fill>
    <fill>
      <patternFill patternType="solid">
        <fgColor theme="6" tint="0.59999389629810485"/>
        <bgColor indexed="64"/>
      </patternFill>
    </fill>
    <fill>
      <patternFill patternType="solid">
        <fgColor theme="7"/>
        <bgColor indexed="64"/>
      </patternFill>
    </fill>
  </fills>
  <borders count="79">
    <border>
      <left/>
      <right/>
      <top/>
      <bottom/>
      <diagonal/>
    </border>
    <border>
      <left/>
      <right/>
      <top style="thin">
        <color indexed="64"/>
      </top>
      <bottom/>
      <diagonal/>
    </border>
    <border>
      <left style="medium">
        <color indexed="64"/>
      </left>
      <right/>
      <top style="medium">
        <color indexed="64"/>
      </top>
      <bottom style="medium">
        <color indexed="64"/>
      </bottom>
      <diagonal/>
    </border>
    <border>
      <left style="thin">
        <color theme="6"/>
      </left>
      <right style="thin">
        <color theme="6"/>
      </right>
      <top style="thin">
        <color theme="6"/>
      </top>
      <bottom style="thin">
        <color theme="6"/>
      </bottom>
      <diagonal/>
    </border>
    <border>
      <left style="thin">
        <color theme="6"/>
      </left>
      <right style="thin">
        <color theme="6"/>
      </right>
      <top/>
      <bottom style="thin">
        <color theme="6"/>
      </bottom>
      <diagonal/>
    </border>
    <border>
      <left style="medium">
        <color indexed="64"/>
      </left>
      <right style="medium">
        <color indexed="64"/>
      </right>
      <top style="medium">
        <color indexed="64"/>
      </top>
      <bottom style="medium">
        <color indexed="64"/>
      </bottom>
      <diagonal/>
    </border>
    <border>
      <left style="medium">
        <color indexed="64"/>
      </left>
      <right style="thin">
        <color theme="6"/>
      </right>
      <top style="medium">
        <color indexed="64"/>
      </top>
      <bottom style="thin">
        <color theme="6"/>
      </bottom>
      <diagonal/>
    </border>
    <border>
      <left style="thin">
        <color theme="6"/>
      </left>
      <right style="thin">
        <color theme="6"/>
      </right>
      <top style="medium">
        <color indexed="64"/>
      </top>
      <bottom style="thin">
        <color theme="6"/>
      </bottom>
      <diagonal/>
    </border>
    <border>
      <left style="thin">
        <color theme="6"/>
      </left>
      <right style="medium">
        <color indexed="64"/>
      </right>
      <top style="medium">
        <color indexed="64"/>
      </top>
      <bottom style="thin">
        <color theme="6"/>
      </bottom>
      <diagonal/>
    </border>
    <border>
      <left style="medium">
        <color indexed="64"/>
      </left>
      <right style="thin">
        <color theme="6"/>
      </right>
      <top style="thin">
        <color theme="6"/>
      </top>
      <bottom style="thin">
        <color theme="6"/>
      </bottom>
      <diagonal/>
    </border>
    <border>
      <left style="thin">
        <color theme="6"/>
      </left>
      <right style="medium">
        <color indexed="64"/>
      </right>
      <top style="thin">
        <color theme="6"/>
      </top>
      <bottom style="thin">
        <color theme="6"/>
      </bottom>
      <diagonal/>
    </border>
    <border>
      <left style="medium">
        <color indexed="64"/>
      </left>
      <right style="thin">
        <color theme="6"/>
      </right>
      <top style="thin">
        <color theme="6"/>
      </top>
      <bottom style="medium">
        <color indexed="64"/>
      </bottom>
      <diagonal/>
    </border>
    <border>
      <left style="thin">
        <color theme="6"/>
      </left>
      <right style="thin">
        <color theme="6"/>
      </right>
      <top style="thin">
        <color theme="6"/>
      </top>
      <bottom style="medium">
        <color indexed="64"/>
      </bottom>
      <diagonal/>
    </border>
    <border>
      <left style="thin">
        <color theme="6"/>
      </left>
      <right style="medium">
        <color indexed="64"/>
      </right>
      <top style="thin">
        <color theme="6"/>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theme="6"/>
      </right>
      <top/>
      <bottom style="thin">
        <color theme="6"/>
      </bottom>
      <diagonal/>
    </border>
    <border>
      <left style="thin">
        <color theme="6"/>
      </left>
      <right style="medium">
        <color indexed="64"/>
      </right>
      <top/>
      <bottom style="thin">
        <color theme="6"/>
      </bottom>
      <diagonal/>
    </border>
    <border>
      <left style="medium">
        <color indexed="64"/>
      </left>
      <right style="thin">
        <color theme="6"/>
      </right>
      <top style="medium">
        <color indexed="64"/>
      </top>
      <bottom style="medium">
        <color indexed="64"/>
      </bottom>
      <diagonal/>
    </border>
    <border>
      <left style="thin">
        <color theme="6"/>
      </left>
      <right style="thin">
        <color theme="6"/>
      </right>
      <top style="medium">
        <color indexed="64"/>
      </top>
      <bottom style="medium">
        <color indexed="64"/>
      </bottom>
      <diagonal/>
    </border>
    <border>
      <left style="thin">
        <color theme="6"/>
      </left>
      <right style="medium">
        <color indexed="64"/>
      </right>
      <top style="medium">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top style="medium">
        <color indexed="64"/>
      </top>
      <bottom style="thin">
        <color theme="6"/>
      </bottom>
      <diagonal/>
    </border>
    <border>
      <left/>
      <right/>
      <top style="thin">
        <color theme="6"/>
      </top>
      <bottom style="thin">
        <color theme="6"/>
      </bottom>
      <diagonal/>
    </border>
    <border>
      <left style="thin">
        <color theme="6"/>
      </left>
      <right/>
      <top style="medium">
        <color indexed="64"/>
      </top>
      <bottom style="medium">
        <color indexed="64"/>
      </bottom>
      <diagonal/>
    </border>
    <border>
      <left style="thin">
        <color theme="6"/>
      </left>
      <right/>
      <top style="medium">
        <color indexed="64"/>
      </top>
      <bottom style="thin">
        <color theme="6"/>
      </bottom>
      <diagonal/>
    </border>
    <border>
      <left style="thin">
        <color theme="6"/>
      </left>
      <right/>
      <top style="thin">
        <color theme="6"/>
      </top>
      <bottom style="thin">
        <color theme="6"/>
      </bottom>
      <diagonal/>
    </border>
    <border>
      <left style="thin">
        <color theme="6"/>
      </left>
      <right/>
      <top style="thin">
        <color theme="6"/>
      </top>
      <bottom style="medium">
        <color indexed="64"/>
      </bottom>
      <diagonal/>
    </border>
    <border>
      <left/>
      <right style="thin">
        <color theme="6"/>
      </right>
      <top style="medium">
        <color indexed="64"/>
      </top>
      <bottom style="medium">
        <color indexed="64"/>
      </bottom>
      <diagonal/>
    </border>
    <border>
      <left/>
      <right style="thin">
        <color theme="6"/>
      </right>
      <top style="medium">
        <color indexed="64"/>
      </top>
      <bottom style="thin">
        <color theme="6"/>
      </bottom>
      <diagonal/>
    </border>
    <border>
      <left/>
      <right style="thin">
        <color theme="6"/>
      </right>
      <top style="thin">
        <color theme="6"/>
      </top>
      <bottom style="thin">
        <color theme="6"/>
      </bottom>
      <diagonal/>
    </border>
    <border>
      <left/>
      <right style="thin">
        <color theme="6"/>
      </right>
      <top style="thin">
        <color theme="6"/>
      </top>
      <bottom style="medium">
        <color indexed="64"/>
      </bottom>
      <diagonal/>
    </border>
    <border>
      <left style="medium">
        <color indexed="64"/>
      </left>
      <right style="thin">
        <color theme="6"/>
      </right>
      <top/>
      <bottom style="medium">
        <color indexed="64"/>
      </bottom>
      <diagonal/>
    </border>
    <border>
      <left style="thick">
        <color theme="5" tint="0.59996337778862885"/>
      </left>
      <right/>
      <top style="thick">
        <color theme="5" tint="0.59996337778862885"/>
      </top>
      <bottom/>
      <diagonal/>
    </border>
    <border>
      <left/>
      <right style="thick">
        <color theme="5" tint="0.59996337778862885"/>
      </right>
      <top style="thick">
        <color theme="5" tint="0.59996337778862885"/>
      </top>
      <bottom/>
      <diagonal/>
    </border>
    <border>
      <left style="thick">
        <color theme="5" tint="0.59996337778862885"/>
      </left>
      <right/>
      <top/>
      <bottom/>
      <diagonal/>
    </border>
    <border>
      <left/>
      <right style="thick">
        <color theme="5" tint="0.59996337778862885"/>
      </right>
      <top/>
      <bottom/>
      <diagonal/>
    </border>
    <border>
      <left/>
      <right/>
      <top style="thick">
        <color theme="5" tint="0.59996337778862885"/>
      </top>
      <bottom/>
      <diagonal/>
    </border>
    <border>
      <left style="thick">
        <color theme="5" tint="0.59996337778862885"/>
      </left>
      <right/>
      <top style="thin">
        <color indexed="64"/>
      </top>
      <bottom/>
      <diagonal/>
    </border>
    <border>
      <left/>
      <right style="thick">
        <color theme="5" tint="0.59996337778862885"/>
      </right>
      <top style="thin">
        <color indexed="64"/>
      </top>
      <bottom style="thin">
        <color indexed="64"/>
      </bottom>
      <diagonal/>
    </border>
    <border>
      <left style="thin">
        <color theme="6"/>
      </left>
      <right style="thick">
        <color theme="5" tint="0.59996337778862885"/>
      </right>
      <top style="thin">
        <color indexed="64"/>
      </top>
      <bottom style="thin">
        <color theme="6"/>
      </bottom>
      <diagonal/>
    </border>
    <border>
      <left style="thin">
        <color theme="6"/>
      </left>
      <right style="thick">
        <color theme="5" tint="0.59996337778862885"/>
      </right>
      <top style="thin">
        <color theme="6"/>
      </top>
      <bottom style="thin">
        <color theme="6"/>
      </bottom>
      <diagonal/>
    </border>
    <border>
      <left style="thin">
        <color theme="6"/>
      </left>
      <right style="thick">
        <color theme="5" tint="0.59996337778862885"/>
      </right>
      <top style="thin">
        <color theme="6"/>
      </top>
      <bottom style="thick">
        <color theme="5" tint="0.59996337778862885"/>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medium">
        <color indexed="64"/>
      </right>
      <top style="medium">
        <color indexed="64"/>
      </top>
      <bottom style="thin">
        <color theme="6"/>
      </bottom>
      <diagonal/>
    </border>
    <border>
      <left style="medium">
        <color indexed="64"/>
      </left>
      <right/>
      <top style="medium">
        <color indexed="64"/>
      </top>
      <bottom style="thin">
        <color theme="6"/>
      </bottom>
      <diagonal/>
    </border>
    <border>
      <left/>
      <right style="medium">
        <color indexed="64"/>
      </right>
      <top style="medium">
        <color indexed="64"/>
      </top>
      <bottom style="thin">
        <color theme="6"/>
      </bottom>
      <diagonal/>
    </border>
    <border>
      <left style="medium">
        <color indexed="64"/>
      </left>
      <right style="medium">
        <color indexed="64"/>
      </right>
      <top style="thin">
        <color theme="6"/>
      </top>
      <bottom style="thin">
        <color theme="6"/>
      </bottom>
      <diagonal/>
    </border>
    <border>
      <left style="medium">
        <color indexed="64"/>
      </left>
      <right/>
      <top style="thin">
        <color theme="6"/>
      </top>
      <bottom style="thin">
        <color theme="6"/>
      </bottom>
      <diagonal/>
    </border>
    <border>
      <left/>
      <right style="medium">
        <color indexed="64"/>
      </right>
      <top style="thin">
        <color theme="6"/>
      </top>
      <bottom style="thin">
        <color theme="6"/>
      </bottom>
      <diagonal/>
    </border>
    <border>
      <left/>
      <right style="medium">
        <color indexed="64"/>
      </right>
      <top style="medium">
        <color indexed="64"/>
      </top>
      <bottom style="medium">
        <color indexed="64"/>
      </bottom>
      <diagonal/>
    </border>
    <border>
      <left style="thin">
        <color theme="6"/>
      </left>
      <right style="thin">
        <color theme="6"/>
      </right>
      <top style="thin">
        <color theme="6"/>
      </top>
      <bottom/>
      <diagonal/>
    </border>
    <border>
      <left style="thin">
        <color theme="6"/>
      </left>
      <right style="thin">
        <color theme="6"/>
      </right>
      <top/>
      <bottom/>
      <diagonal/>
    </border>
    <border>
      <left style="thin">
        <color theme="6"/>
      </left>
      <right/>
      <top/>
      <bottom/>
      <diagonal/>
    </border>
    <border>
      <left style="medium">
        <color indexed="64"/>
      </left>
      <right style="thin">
        <color theme="6"/>
      </right>
      <top style="thin">
        <color theme="6"/>
      </top>
      <bottom/>
      <diagonal/>
    </border>
    <border>
      <left style="thin">
        <color theme="6"/>
      </left>
      <right style="medium">
        <color indexed="64"/>
      </right>
      <top style="thin">
        <color theme="6"/>
      </top>
      <bottom/>
      <diagonal/>
    </border>
    <border>
      <left style="medium">
        <color indexed="64"/>
      </left>
      <right style="thin">
        <color theme="6"/>
      </right>
      <top/>
      <bottom/>
      <diagonal/>
    </border>
    <border>
      <left style="thin">
        <color theme="6"/>
      </left>
      <right style="medium">
        <color indexed="64"/>
      </right>
      <top/>
      <bottom/>
      <diagonal/>
    </border>
    <border>
      <left style="thin">
        <color theme="6"/>
      </left>
      <right style="thin">
        <color theme="6"/>
      </right>
      <top/>
      <bottom style="medium">
        <color indexed="64"/>
      </bottom>
      <diagonal/>
    </border>
    <border>
      <left style="thin">
        <color theme="6"/>
      </left>
      <right style="medium">
        <color indexed="64"/>
      </right>
      <top/>
      <bottom style="medium">
        <color indexed="64"/>
      </bottom>
      <diagonal/>
    </border>
    <border>
      <left style="medium">
        <color indexed="64"/>
      </left>
      <right style="thin">
        <color theme="6"/>
      </right>
      <top style="medium">
        <color indexed="64"/>
      </top>
      <bottom/>
      <diagonal/>
    </border>
    <border>
      <left style="thin">
        <color theme="6"/>
      </left>
      <right style="thin">
        <color theme="6"/>
      </right>
      <top style="medium">
        <color indexed="64"/>
      </top>
      <bottom/>
      <diagonal/>
    </border>
    <border>
      <left style="thin">
        <color theme="6"/>
      </left>
      <right style="medium">
        <color indexed="64"/>
      </right>
      <top style="medium">
        <color indexed="64"/>
      </top>
      <bottom/>
      <diagonal/>
    </border>
    <border>
      <left/>
      <right style="medium">
        <color indexed="64"/>
      </right>
      <top/>
      <bottom/>
      <diagonal/>
    </border>
    <border>
      <left/>
      <right style="thin">
        <color theme="6"/>
      </right>
      <top style="thin">
        <color indexed="64"/>
      </top>
      <bottom style="thin">
        <color theme="6"/>
      </bottom>
      <diagonal/>
    </border>
    <border>
      <left/>
      <right style="thin">
        <color theme="6"/>
      </right>
      <top style="thin">
        <color theme="6"/>
      </top>
      <bottom style="thick">
        <color theme="5" tint="0.59996337778862885"/>
      </bottom>
      <diagonal/>
    </border>
    <border>
      <left style="thick">
        <color theme="5" tint="0.59996337778862885"/>
      </left>
      <right/>
      <top style="thin">
        <color indexed="64"/>
      </top>
      <bottom style="thin">
        <color theme="6"/>
      </bottom>
      <diagonal/>
    </border>
    <border>
      <left style="thick">
        <color theme="5" tint="0.59996337778862885"/>
      </left>
      <right/>
      <top style="thin">
        <color theme="6"/>
      </top>
      <bottom style="thin">
        <color theme="6"/>
      </bottom>
      <diagonal/>
    </border>
    <border>
      <left style="thick">
        <color theme="5" tint="0.59996337778862885"/>
      </left>
      <right/>
      <top style="thin">
        <color theme="6"/>
      </top>
      <bottom style="thick">
        <color theme="5" tint="0.59996337778862885"/>
      </bottom>
      <diagonal/>
    </border>
  </borders>
  <cellStyleXfs count="3">
    <xf numFmtId="0" fontId="0" fillId="0" borderId="0"/>
    <xf numFmtId="9" fontId="1" fillId="0" borderId="0" applyFont="0" applyFill="0" applyBorder="0" applyAlignment="0" applyProtection="0"/>
    <xf numFmtId="0" fontId="4" fillId="0" borderId="0" applyNumberFormat="0" applyFill="0" applyBorder="0" applyAlignment="0" applyProtection="0"/>
  </cellStyleXfs>
  <cellXfs count="242">
    <xf numFmtId="0" fontId="0" fillId="0" borderId="0" xfId="0"/>
    <xf numFmtId="0" fontId="0" fillId="2" borderId="0" xfId="0" applyFill="1"/>
    <xf numFmtId="0" fontId="2" fillId="0" borderId="2" xfId="0" applyFont="1" applyBorder="1"/>
    <xf numFmtId="0" fontId="0" fillId="4" borderId="0" xfId="0" applyFill="1"/>
    <xf numFmtId="0" fontId="6" fillId="0" borderId="0" xfId="0" applyFont="1"/>
    <xf numFmtId="0" fontId="0" fillId="0" borderId="3" xfId="0" applyBorder="1"/>
    <xf numFmtId="0" fontId="0" fillId="0" borderId="4" xfId="0" applyBorder="1"/>
    <xf numFmtId="0" fontId="7" fillId="0" borderId="0" xfId="0" applyFont="1"/>
    <xf numFmtId="0" fontId="0" fillId="5" borderId="0" xfId="0" applyFill="1"/>
    <xf numFmtId="0" fontId="0" fillId="0" borderId="6" xfId="0" applyBorder="1"/>
    <xf numFmtId="0" fontId="0" fillId="0" borderId="7" xfId="0" applyBorder="1"/>
    <xf numFmtId="9" fontId="0" fillId="0" borderId="8" xfId="0" applyNumberFormat="1" applyBorder="1"/>
    <xf numFmtId="0" fontId="0" fillId="0" borderId="9" xfId="0" applyBorder="1"/>
    <xf numFmtId="9" fontId="0" fillId="0" borderId="10" xfId="0" applyNumberFormat="1" applyBorder="1"/>
    <xf numFmtId="9" fontId="3" fillId="0" borderId="10" xfId="0" applyNumberFormat="1" applyFont="1" applyBorder="1"/>
    <xf numFmtId="9" fontId="0" fillId="0" borderId="13" xfId="0" applyNumberFormat="1" applyBorder="1"/>
    <xf numFmtId="9" fontId="0" fillId="0" borderId="21" xfId="0" applyNumberFormat="1" applyBorder="1"/>
    <xf numFmtId="0" fontId="0" fillId="0" borderId="11" xfId="0" applyBorder="1"/>
    <xf numFmtId="0" fontId="0" fillId="0" borderId="12" xfId="0" applyBorder="1"/>
    <xf numFmtId="9" fontId="3" fillId="0" borderId="13" xfId="0" applyNumberFormat="1" applyFont="1" applyBorder="1"/>
    <xf numFmtId="0" fontId="0" fillId="0" borderId="21" xfId="0" applyBorder="1"/>
    <xf numFmtId="0" fontId="0" fillId="2" borderId="22" xfId="0" applyFill="1" applyBorder="1" applyAlignment="1">
      <alignment horizontal="center"/>
    </xf>
    <xf numFmtId="0" fontId="0" fillId="2" borderId="23" xfId="0" applyFill="1" applyBorder="1" applyAlignment="1">
      <alignment wrapText="1"/>
    </xf>
    <xf numFmtId="0" fontId="0" fillId="2" borderId="22" xfId="0" applyFill="1" applyBorder="1" applyAlignment="1">
      <alignment wrapText="1"/>
    </xf>
    <xf numFmtId="0" fontId="0" fillId="2" borderId="24" xfId="0" applyFill="1" applyBorder="1" applyAlignment="1">
      <alignment wrapText="1"/>
    </xf>
    <xf numFmtId="0" fontId="0" fillId="7" borderId="0" xfId="0" applyFill="1"/>
    <xf numFmtId="0" fontId="0" fillId="8" borderId="0" xfId="0" applyFill="1"/>
    <xf numFmtId="0" fontId="2" fillId="0" borderId="5" xfId="0" applyFont="1" applyBorder="1"/>
    <xf numFmtId="1" fontId="0" fillId="0" borderId="22" xfId="0" applyNumberFormat="1" applyBorder="1"/>
    <xf numFmtId="1" fontId="0" fillId="0" borderId="24" xfId="0" applyNumberFormat="1" applyBorder="1"/>
    <xf numFmtId="1" fontId="0" fillId="0" borderId="26" xfId="0" applyNumberFormat="1" applyBorder="1"/>
    <xf numFmtId="0" fontId="0" fillId="10" borderId="0" xfId="0" applyFill="1"/>
    <xf numFmtId="0" fontId="0" fillId="2" borderId="30" xfId="0" applyFill="1" applyBorder="1" applyAlignment="1">
      <alignment wrapText="1"/>
    </xf>
    <xf numFmtId="0" fontId="0" fillId="2" borderId="34" xfId="0" applyFill="1" applyBorder="1" applyAlignment="1">
      <alignment wrapText="1"/>
    </xf>
    <xf numFmtId="0" fontId="0" fillId="0" borderId="40" xfId="0" applyBorder="1"/>
    <xf numFmtId="0" fontId="4" fillId="0" borderId="41" xfId="2" applyBorder="1"/>
    <xf numFmtId="0" fontId="0" fillId="0" borderId="42" xfId="0" applyBorder="1"/>
    <xf numFmtId="0" fontId="2" fillId="10" borderId="0" xfId="0" applyFont="1" applyFill="1" applyAlignment="1">
      <alignment horizontal="left" vertical="center"/>
    </xf>
    <xf numFmtId="0" fontId="8" fillId="0" borderId="0" xfId="0" applyFont="1"/>
    <xf numFmtId="0" fontId="9" fillId="0" borderId="39" xfId="0" applyFont="1" applyBorder="1"/>
    <xf numFmtId="0" fontId="0" fillId="0" borderId="43" xfId="0" applyBorder="1"/>
    <xf numFmtId="0" fontId="0" fillId="0" borderId="41" xfId="0" applyBorder="1"/>
    <xf numFmtId="0" fontId="8" fillId="0" borderId="41" xfId="0" applyFont="1" applyBorder="1"/>
    <xf numFmtId="0" fontId="0" fillId="0" borderId="46" xfId="0" applyBorder="1"/>
    <xf numFmtId="0" fontId="0" fillId="0" borderId="47" xfId="0" applyBorder="1"/>
    <xf numFmtId="0" fontId="0" fillId="0" borderId="48" xfId="0" applyBorder="1"/>
    <xf numFmtId="0" fontId="0" fillId="12" borderId="44" xfId="0" applyFill="1" applyBorder="1"/>
    <xf numFmtId="0" fontId="0" fillId="12" borderId="1" xfId="0" applyFill="1" applyBorder="1"/>
    <xf numFmtId="0" fontId="0" fillId="12" borderId="45" xfId="0" applyFill="1" applyBorder="1"/>
    <xf numFmtId="0" fontId="0" fillId="0" borderId="56" xfId="0" applyBorder="1"/>
    <xf numFmtId="0" fontId="0" fillId="0" borderId="57" xfId="0" applyBorder="1"/>
    <xf numFmtId="0" fontId="0" fillId="0" borderId="59" xfId="0" applyBorder="1"/>
    <xf numFmtId="164" fontId="0" fillId="0" borderId="26" xfId="1" applyNumberFormat="1" applyFont="1" applyBorder="1"/>
    <xf numFmtId="164" fontId="0" fillId="0" borderId="59" xfId="1" applyNumberFormat="1" applyFont="1" applyBorder="1"/>
    <xf numFmtId="0" fontId="2" fillId="0" borderId="0" xfId="0" applyFont="1"/>
    <xf numFmtId="0" fontId="11" fillId="13" borderId="0" xfId="0" applyFont="1" applyFill="1"/>
    <xf numFmtId="0" fontId="2" fillId="0" borderId="27" xfId="0" applyFont="1" applyBorder="1"/>
    <xf numFmtId="0" fontId="2" fillId="0" borderId="60" xfId="0" applyFont="1" applyBorder="1"/>
    <xf numFmtId="0" fontId="0" fillId="0" borderId="62" xfId="0" applyBorder="1"/>
    <xf numFmtId="0" fontId="12" fillId="0" borderId="62" xfId="0" applyFont="1" applyBorder="1" applyAlignment="1">
      <alignment horizontal="center"/>
    </xf>
    <xf numFmtId="0" fontId="0" fillId="0" borderId="62" xfId="0" applyBorder="1" applyAlignment="1">
      <alignment horizontal="center"/>
    </xf>
    <xf numFmtId="0" fontId="0" fillId="0" borderId="61" xfId="0" applyBorder="1" applyAlignment="1">
      <alignment horizontal="center"/>
    </xf>
    <xf numFmtId="0" fontId="0" fillId="0" borderId="63" xfId="0" applyBorder="1" applyAlignment="1">
      <alignment horizontal="center"/>
    </xf>
    <xf numFmtId="16" fontId="0" fillId="0" borderId="63" xfId="0" applyNumberFormat="1" applyBorder="1" applyAlignment="1">
      <alignment horizontal="center"/>
    </xf>
    <xf numFmtId="0" fontId="12" fillId="0" borderId="63" xfId="0" applyFont="1" applyBorder="1" applyAlignment="1">
      <alignment horizontal="center"/>
    </xf>
    <xf numFmtId="0" fontId="0" fillId="0" borderId="4" xfId="0" applyBorder="1" applyAlignment="1">
      <alignment horizontal="center"/>
    </xf>
    <xf numFmtId="0" fontId="0" fillId="0" borderId="64" xfId="0" applyBorder="1" applyAlignment="1">
      <alignment horizontal="left"/>
    </xf>
    <xf numFmtId="0" fontId="0" fillId="0" borderId="65" xfId="0" applyBorder="1"/>
    <xf numFmtId="0" fontId="0" fillId="0" borderId="66" xfId="0" applyBorder="1" applyAlignment="1">
      <alignment horizontal="left"/>
    </xf>
    <xf numFmtId="0" fontId="0" fillId="0" borderId="67" xfId="0" applyBorder="1"/>
    <xf numFmtId="0" fontId="12" fillId="0" borderId="20" xfId="0" applyFont="1" applyBorder="1" applyAlignment="1">
      <alignment wrapText="1"/>
    </xf>
    <xf numFmtId="0" fontId="0" fillId="0" borderId="67" xfId="0" applyBorder="1" applyAlignment="1">
      <alignment horizontal="left" indent="2"/>
    </xf>
    <xf numFmtId="0" fontId="0" fillId="0" borderId="20" xfId="0" applyBorder="1" applyAlignment="1">
      <alignment horizontal="left"/>
    </xf>
    <xf numFmtId="0" fontId="0" fillId="0" borderId="21" xfId="0" applyBorder="1" applyAlignment="1">
      <alignment horizontal="left" indent="2"/>
    </xf>
    <xf numFmtId="0" fontId="0" fillId="0" borderId="38" xfId="0" applyBorder="1" applyAlignment="1">
      <alignment horizontal="left"/>
    </xf>
    <xf numFmtId="0" fontId="0" fillId="0" borderId="68" xfId="0" applyBorder="1" applyAlignment="1">
      <alignment horizontal="left"/>
    </xf>
    <xf numFmtId="0" fontId="0" fillId="0" borderId="68" xfId="0" applyBorder="1" applyAlignment="1">
      <alignment horizontal="center"/>
    </xf>
    <xf numFmtId="0" fontId="0" fillId="0" borderId="69" xfId="0" applyBorder="1"/>
    <xf numFmtId="0" fontId="2" fillId="0" borderId="22" xfId="0" applyFont="1" applyBorder="1" applyAlignment="1">
      <alignment horizontal="left"/>
    </xf>
    <xf numFmtId="0" fontId="2" fillId="0" borderId="23" xfId="0" applyFont="1" applyBorder="1" applyAlignment="1">
      <alignment horizontal="center"/>
    </xf>
    <xf numFmtId="0" fontId="2" fillId="0" borderId="24" xfId="0" applyFont="1" applyBorder="1"/>
    <xf numFmtId="0" fontId="11" fillId="0" borderId="0" xfId="0" applyFont="1"/>
    <xf numFmtId="0" fontId="10" fillId="5" borderId="49" xfId="0" applyFont="1" applyFill="1" applyBorder="1" applyAlignment="1">
      <alignment vertical="center"/>
    </xf>
    <xf numFmtId="0" fontId="10" fillId="5" borderId="50" xfId="0" applyFont="1" applyFill="1" applyBorder="1"/>
    <xf numFmtId="0" fontId="10" fillId="5" borderId="51" xfId="0" applyFont="1" applyFill="1" applyBorder="1"/>
    <xf numFmtId="0" fontId="0" fillId="0" borderId="68" xfId="0" applyBorder="1"/>
    <xf numFmtId="0" fontId="0" fillId="0" borderId="22" xfId="0" applyBorder="1"/>
    <xf numFmtId="0" fontId="12" fillId="0" borderId="52" xfId="0" applyFont="1" applyBorder="1" applyAlignment="1">
      <alignment horizontal="left"/>
    </xf>
    <xf numFmtId="0" fontId="12" fillId="0" borderId="53" xfId="0" applyFont="1" applyBorder="1" applyAlignment="1">
      <alignment horizontal="left"/>
    </xf>
    <xf numFmtId="0" fontId="2" fillId="0" borderId="27" xfId="0" applyFont="1" applyBorder="1" applyAlignment="1">
      <alignment horizontal="center"/>
    </xf>
    <xf numFmtId="0" fontId="12" fillId="0" borderId="66" xfId="0" applyFont="1" applyBorder="1" applyAlignment="1">
      <alignment wrapText="1"/>
    </xf>
    <xf numFmtId="0" fontId="10" fillId="5" borderId="2" xfId="0" applyFont="1" applyFill="1" applyBorder="1" applyAlignment="1">
      <alignment vertical="center"/>
    </xf>
    <xf numFmtId="0" fontId="10" fillId="5" borderId="27" xfId="0" applyFont="1" applyFill="1" applyBorder="1" applyAlignment="1">
      <alignment vertical="center"/>
    </xf>
    <xf numFmtId="0" fontId="10" fillId="5" borderId="60" xfId="0" applyFont="1" applyFill="1" applyBorder="1" applyAlignment="1">
      <alignment vertical="center"/>
    </xf>
    <xf numFmtId="0" fontId="0" fillId="0" borderId="70" xfId="0" applyBorder="1" applyAlignment="1">
      <alignment wrapText="1"/>
    </xf>
    <xf numFmtId="0" fontId="0" fillId="0" borderId="71" xfId="0" applyBorder="1" applyAlignment="1">
      <alignment horizontal="center"/>
    </xf>
    <xf numFmtId="0" fontId="0" fillId="0" borderId="66" xfId="0" applyBorder="1" applyAlignment="1">
      <alignment horizontal="left" wrapText="1" indent="1"/>
    </xf>
    <xf numFmtId="0" fontId="0" fillId="0" borderId="66" xfId="0" applyBorder="1" applyAlignment="1">
      <alignment wrapText="1"/>
    </xf>
    <xf numFmtId="0" fontId="0" fillId="0" borderId="64" xfId="0" applyBorder="1"/>
    <xf numFmtId="0" fontId="0" fillId="0" borderId="20" xfId="0" applyBorder="1"/>
    <xf numFmtId="0" fontId="0" fillId="0" borderId="64" xfId="0" applyBorder="1" applyAlignment="1">
      <alignment wrapText="1"/>
    </xf>
    <xf numFmtId="0" fontId="0" fillId="0" borderId="20" xfId="0" applyBorder="1" applyAlignment="1">
      <alignment wrapText="1"/>
    </xf>
    <xf numFmtId="0" fontId="0" fillId="0" borderId="38" xfId="0" applyBorder="1"/>
    <xf numFmtId="0" fontId="4" fillId="0" borderId="0" xfId="2"/>
    <xf numFmtId="0" fontId="13" fillId="2" borderId="0" xfId="0" applyFont="1" applyFill="1"/>
    <xf numFmtId="0" fontId="2" fillId="2" borderId="49" xfId="0" applyFont="1" applyFill="1" applyBorder="1"/>
    <xf numFmtId="0" fontId="2" fillId="2" borderId="50" xfId="0" applyFont="1" applyFill="1" applyBorder="1"/>
    <xf numFmtId="0" fontId="0" fillId="2" borderId="50" xfId="0" applyFill="1" applyBorder="1"/>
    <xf numFmtId="0" fontId="0" fillId="2" borderId="51" xfId="0" applyFill="1" applyBorder="1"/>
    <xf numFmtId="0" fontId="2" fillId="2" borderId="52" xfId="0" applyFont="1" applyFill="1" applyBorder="1"/>
    <xf numFmtId="0" fontId="0" fillId="2" borderId="73" xfId="0" applyFill="1" applyBorder="1"/>
    <xf numFmtId="0" fontId="2" fillId="2" borderId="53" xfId="0" applyFont="1" applyFill="1" applyBorder="1"/>
    <xf numFmtId="0" fontId="2" fillId="2" borderId="25" xfId="0" applyFont="1" applyFill="1" applyBorder="1"/>
    <xf numFmtId="0" fontId="0" fillId="2" borderId="25" xfId="0" applyFill="1" applyBorder="1"/>
    <xf numFmtId="0" fontId="0" fillId="2" borderId="26" xfId="0" applyFill="1" applyBorder="1"/>
    <xf numFmtId="0" fontId="8" fillId="0" borderId="67" xfId="0" applyFont="1" applyBorder="1"/>
    <xf numFmtId="0" fontId="8" fillId="0" borderId="67" xfId="0" applyFont="1" applyBorder="1" applyAlignment="1">
      <alignment horizontal="left" wrapText="1" indent="2"/>
    </xf>
    <xf numFmtId="0" fontId="8" fillId="0" borderId="67" xfId="0" applyFont="1" applyBorder="1" applyAlignment="1">
      <alignment horizontal="left" indent="2"/>
    </xf>
    <xf numFmtId="0" fontId="8" fillId="0" borderId="72" xfId="0" applyFont="1" applyBorder="1"/>
    <xf numFmtId="0" fontId="0" fillId="0" borderId="74" xfId="0" applyBorder="1"/>
    <xf numFmtId="0" fontId="0" fillId="0" borderId="36" xfId="0" applyBorder="1"/>
    <xf numFmtId="0" fontId="0" fillId="0" borderId="75" xfId="0" applyBorder="1"/>
    <xf numFmtId="0" fontId="0" fillId="0" borderId="76" xfId="0" applyBorder="1"/>
    <xf numFmtId="0" fontId="0" fillId="0" borderId="77" xfId="0" applyBorder="1"/>
    <xf numFmtId="0" fontId="0" fillId="0" borderId="78" xfId="0" applyBorder="1"/>
    <xf numFmtId="165" fontId="0" fillId="0" borderId="46" xfId="0" applyNumberFormat="1" applyBorder="1"/>
    <xf numFmtId="0" fontId="8" fillId="0" borderId="0" xfId="0" applyFont="1" applyAlignment="1">
      <alignment vertical="center"/>
    </xf>
    <xf numFmtId="0" fontId="8" fillId="0" borderId="73" xfId="0" applyFont="1" applyBorder="1" applyAlignment="1">
      <alignment vertical="center"/>
    </xf>
    <xf numFmtId="0" fontId="8" fillId="0" borderId="25" xfId="0" applyFont="1" applyBorder="1" applyAlignment="1">
      <alignment vertical="center"/>
    </xf>
    <xf numFmtId="0" fontId="8" fillId="0" borderId="26" xfId="0" applyFont="1" applyBorder="1" applyAlignment="1">
      <alignment vertical="center"/>
    </xf>
    <xf numFmtId="164" fontId="0" fillId="0" borderId="26" xfId="1" applyNumberFormat="1" applyFont="1" applyBorder="1" applyProtection="1"/>
    <xf numFmtId="164" fontId="0" fillId="0" borderId="59" xfId="1" applyNumberFormat="1" applyFont="1" applyBorder="1" applyProtection="1"/>
    <xf numFmtId="0" fontId="2" fillId="0" borderId="19" xfId="0" applyFont="1" applyBorder="1"/>
    <xf numFmtId="1" fontId="0" fillId="0" borderId="38" xfId="0" applyNumberFormat="1" applyBorder="1"/>
    <xf numFmtId="1" fontId="0" fillId="0" borderId="69" xfId="0" applyNumberFormat="1" applyBorder="1"/>
    <xf numFmtId="0" fontId="8" fillId="0" borderId="0" xfId="2" applyFont="1" applyFill="1" applyBorder="1" applyAlignment="1" applyProtection="1">
      <alignment vertical="top"/>
    </xf>
    <xf numFmtId="0" fontId="0" fillId="0" borderId="23" xfId="0" applyBorder="1"/>
    <xf numFmtId="164" fontId="3" fillId="0" borderId="13" xfId="0" applyNumberFormat="1" applyFont="1" applyBorder="1"/>
    <xf numFmtId="0" fontId="0" fillId="2" borderId="5" xfId="0" applyFill="1" applyBorder="1" applyAlignment="1">
      <alignment horizontal="center" textRotation="90"/>
    </xf>
    <xf numFmtId="0" fontId="3" fillId="0" borderId="22" xfId="0" applyFont="1" applyBorder="1"/>
    <xf numFmtId="164" fontId="0" fillId="0" borderId="24" xfId="0" applyNumberFormat="1" applyBorder="1"/>
    <xf numFmtId="0" fontId="0" fillId="4" borderId="20" xfId="0" applyFill="1" applyBorder="1" applyProtection="1">
      <protection locked="0"/>
    </xf>
    <xf numFmtId="0" fontId="0" fillId="4" borderId="4" xfId="0" applyFill="1" applyBorder="1" applyProtection="1">
      <protection locked="0"/>
    </xf>
    <xf numFmtId="0" fontId="0" fillId="4" borderId="9" xfId="0" applyFill="1" applyBorder="1" applyProtection="1">
      <protection locked="0"/>
    </xf>
    <xf numFmtId="0" fontId="0" fillId="4" borderId="3" xfId="0" applyFill="1" applyBorder="1" applyProtection="1">
      <protection locked="0"/>
    </xf>
    <xf numFmtId="0" fontId="0" fillId="4" borderId="11" xfId="0" applyFill="1" applyBorder="1" applyProtection="1">
      <protection locked="0"/>
    </xf>
    <xf numFmtId="0" fontId="0" fillId="4" borderId="12" xfId="0" applyFill="1" applyBorder="1" applyProtection="1">
      <protection locked="0"/>
    </xf>
    <xf numFmtId="0" fontId="0" fillId="4" borderId="22" xfId="0" applyFill="1" applyBorder="1" applyProtection="1">
      <protection locked="0"/>
    </xf>
    <xf numFmtId="0" fontId="0" fillId="4" borderId="23" xfId="0" applyFill="1" applyBorder="1" applyProtection="1">
      <protection locked="0"/>
    </xf>
    <xf numFmtId="0" fontId="0" fillId="7" borderId="6" xfId="0" applyFill="1" applyBorder="1" applyProtection="1">
      <protection locked="0"/>
    </xf>
    <xf numFmtId="0" fontId="0" fillId="7" borderId="9" xfId="0" applyFill="1" applyBorder="1" applyProtection="1">
      <protection locked="0"/>
    </xf>
    <xf numFmtId="0" fontId="0" fillId="7" borderId="11" xfId="0" applyFill="1" applyBorder="1" applyProtection="1">
      <protection locked="0"/>
    </xf>
    <xf numFmtId="0" fontId="0" fillId="7" borderId="22" xfId="0" applyFill="1" applyBorder="1" applyProtection="1">
      <protection locked="0"/>
    </xf>
    <xf numFmtId="0" fontId="0" fillId="8" borderId="6" xfId="0" applyFill="1" applyBorder="1" applyProtection="1">
      <protection locked="0"/>
    </xf>
    <xf numFmtId="0" fontId="0" fillId="8" borderId="35" xfId="0" applyFill="1" applyBorder="1" applyProtection="1">
      <protection locked="0"/>
    </xf>
    <xf numFmtId="0" fontId="0" fillId="8" borderId="9" xfId="0" applyFill="1" applyBorder="1" applyProtection="1">
      <protection locked="0"/>
    </xf>
    <xf numFmtId="0" fontId="0" fillId="8" borderId="36" xfId="0" applyFill="1" applyBorder="1" applyProtection="1">
      <protection locked="0"/>
    </xf>
    <xf numFmtId="0" fontId="0" fillId="8" borderId="11" xfId="0" applyFill="1" applyBorder="1" applyProtection="1">
      <protection locked="0"/>
    </xf>
    <xf numFmtId="0" fontId="0" fillId="8" borderId="37" xfId="0" applyFill="1" applyBorder="1" applyProtection="1">
      <protection locked="0"/>
    </xf>
    <xf numFmtId="0" fontId="0" fillId="8" borderId="22" xfId="0" applyFill="1" applyBorder="1" applyProtection="1">
      <protection locked="0"/>
    </xf>
    <xf numFmtId="0" fontId="0" fillId="8" borderId="34" xfId="0" applyFill="1" applyBorder="1" applyProtection="1">
      <protection locked="0"/>
    </xf>
    <xf numFmtId="0" fontId="0" fillId="3" borderId="54" xfId="0" applyFill="1" applyBorder="1" applyProtection="1">
      <protection locked="0"/>
    </xf>
    <xf numFmtId="0" fontId="0" fillId="11" borderId="57" xfId="0" applyFill="1" applyBorder="1" applyProtection="1">
      <protection locked="0"/>
    </xf>
    <xf numFmtId="0" fontId="0" fillId="9" borderId="19" xfId="0" applyFill="1" applyBorder="1" applyProtection="1">
      <protection locked="0"/>
    </xf>
    <xf numFmtId="9" fontId="0" fillId="4" borderId="21" xfId="0" applyNumberFormat="1" applyFill="1" applyBorder="1" applyProtection="1">
      <protection locked="0"/>
    </xf>
    <xf numFmtId="9" fontId="0" fillId="4" borderId="10" xfId="0" applyNumberFormat="1" applyFill="1" applyBorder="1" applyProtection="1">
      <protection locked="0"/>
    </xf>
    <xf numFmtId="9" fontId="0" fillId="4" borderId="13" xfId="0" applyNumberFormat="1" applyFill="1" applyBorder="1" applyProtection="1">
      <protection locked="0"/>
    </xf>
    <xf numFmtId="0" fontId="13" fillId="0" borderId="0" xfId="0" applyFont="1"/>
    <xf numFmtId="0" fontId="2" fillId="2" borderId="0" xfId="0" applyFont="1" applyFill="1"/>
    <xf numFmtId="2" fontId="0" fillId="0" borderId="4" xfId="0" applyNumberFormat="1" applyBorder="1"/>
    <xf numFmtId="2" fontId="0" fillId="0" borderId="21" xfId="0" applyNumberFormat="1" applyBorder="1"/>
    <xf numFmtId="2" fontId="0" fillId="0" borderId="3" xfId="0" applyNumberFormat="1" applyBorder="1"/>
    <xf numFmtId="2" fontId="0" fillId="0" borderId="10" xfId="0" applyNumberFormat="1" applyBorder="1"/>
    <xf numFmtId="2" fontId="0" fillId="0" borderId="12" xfId="0" applyNumberFormat="1" applyBorder="1"/>
    <xf numFmtId="2" fontId="0" fillId="0" borderId="13" xfId="0" applyNumberFormat="1" applyBorder="1"/>
    <xf numFmtId="2" fontId="0" fillId="0" borderId="23" xfId="0" applyNumberFormat="1" applyBorder="1"/>
    <xf numFmtId="2" fontId="0" fillId="0" borderId="24" xfId="0" applyNumberFormat="1" applyBorder="1"/>
    <xf numFmtId="2" fontId="2" fillId="3" borderId="38" xfId="0" applyNumberFormat="1" applyFont="1" applyFill="1" applyBorder="1"/>
    <xf numFmtId="2" fontId="2" fillId="3" borderId="69" xfId="0" applyNumberFormat="1" applyFont="1" applyFill="1" applyBorder="1"/>
    <xf numFmtId="2" fontId="0" fillId="0" borderId="8" xfId="0" applyNumberFormat="1" applyBorder="1"/>
    <xf numFmtId="2" fontId="2" fillId="11" borderId="69" xfId="0" applyNumberFormat="1" applyFont="1" applyFill="1" applyBorder="1"/>
    <xf numFmtId="2" fontId="0" fillId="0" borderId="31" xfId="0" applyNumberFormat="1" applyBorder="1"/>
    <xf numFmtId="2" fontId="0" fillId="0" borderId="32" xfId="0" applyNumberFormat="1" applyBorder="1"/>
    <xf numFmtId="2" fontId="0" fillId="0" borderId="33" xfId="0" applyNumberFormat="1" applyBorder="1"/>
    <xf numFmtId="2" fontId="0" fillId="0" borderId="30" xfId="0" applyNumberFormat="1" applyBorder="1"/>
    <xf numFmtId="2" fontId="2" fillId="9" borderId="38" xfId="0" applyNumberFormat="1" applyFont="1" applyFill="1" applyBorder="1"/>
    <xf numFmtId="2" fontId="2" fillId="9" borderId="26" xfId="0" applyNumberFormat="1" applyFont="1" applyFill="1" applyBorder="1"/>
    <xf numFmtId="0" fontId="12" fillId="0" borderId="66" xfId="0" applyFont="1" applyBorder="1" applyAlignment="1">
      <alignment horizontal="left" wrapText="1"/>
    </xf>
    <xf numFmtId="2" fontId="2" fillId="3" borderId="22" xfId="0" applyNumberFormat="1" applyFont="1" applyFill="1" applyBorder="1"/>
    <xf numFmtId="2" fontId="2" fillId="3" borderId="24" xfId="0" applyNumberFormat="1" applyFont="1" applyFill="1" applyBorder="1"/>
    <xf numFmtId="2" fontId="2" fillId="11" borderId="24" xfId="0" applyNumberFormat="1" applyFont="1" applyFill="1" applyBorder="1"/>
    <xf numFmtId="2" fontId="2" fillId="9" borderId="22" xfId="0" applyNumberFormat="1" applyFont="1" applyFill="1" applyBorder="1"/>
    <xf numFmtId="0" fontId="8" fillId="0" borderId="0" xfId="2" applyFont="1" applyFill="1" applyBorder="1" applyProtection="1"/>
    <xf numFmtId="0" fontId="20" fillId="0" borderId="69" xfId="0" applyFont="1" applyBorder="1"/>
    <xf numFmtId="0" fontId="16" fillId="0" borderId="0" xfId="0" applyFont="1" applyAlignment="1">
      <alignment horizontal="left" wrapText="1"/>
    </xf>
    <xf numFmtId="0" fontId="0" fillId="0" borderId="64" xfId="0" applyBorder="1" applyAlignment="1">
      <alignment horizontal="left" wrapText="1"/>
    </xf>
    <xf numFmtId="0" fontId="0" fillId="0" borderId="66" xfId="0" applyBorder="1" applyAlignment="1">
      <alignment horizontal="left" wrapText="1"/>
    </xf>
    <xf numFmtId="0" fontId="12" fillId="0" borderId="66" xfId="0" applyFont="1" applyBorder="1" applyAlignment="1">
      <alignment horizontal="left" wrapText="1"/>
    </xf>
    <xf numFmtId="0" fontId="12" fillId="0" borderId="62" xfId="0" applyFont="1" applyBorder="1" applyAlignment="1">
      <alignment horizontal="center" vertical="center" wrapText="1"/>
    </xf>
    <xf numFmtId="0" fontId="12" fillId="0" borderId="70" xfId="0" applyFont="1" applyBorder="1" applyAlignment="1">
      <alignment horizontal="left" wrapText="1"/>
    </xf>
    <xf numFmtId="0" fontId="0" fillId="0" borderId="58" xfId="0" applyBorder="1" applyAlignment="1">
      <alignment horizontal="left"/>
    </xf>
    <xf numFmtId="0" fontId="0" fillId="0" borderId="29" xfId="0" applyBorder="1" applyAlignment="1">
      <alignment horizontal="left"/>
    </xf>
    <xf numFmtId="0" fontId="0" fillId="0" borderId="58" xfId="0" applyBorder="1" applyAlignment="1">
      <alignment horizontal="left" indent="4"/>
    </xf>
    <xf numFmtId="0" fontId="0" fillId="0" borderId="29" xfId="0" applyBorder="1" applyAlignment="1">
      <alignment horizontal="left" indent="4"/>
    </xf>
    <xf numFmtId="0" fontId="0" fillId="0" borderId="53" xfId="0" applyBorder="1" applyAlignment="1">
      <alignment horizontal="left" indent="4"/>
    </xf>
    <xf numFmtId="0" fontId="0" fillId="0" borderId="25" xfId="0" applyBorder="1" applyAlignment="1">
      <alignment horizontal="left" indent="4"/>
    </xf>
    <xf numFmtId="0" fontId="0" fillId="9" borderId="49" xfId="0" applyFill="1" applyBorder="1" applyAlignment="1">
      <alignment horizontal="center" vertical="center" wrapText="1"/>
    </xf>
    <xf numFmtId="0" fontId="0" fillId="9" borderId="50" xfId="0" applyFill="1" applyBorder="1" applyAlignment="1">
      <alignment horizontal="center" vertical="center" wrapText="1"/>
    </xf>
    <xf numFmtId="0" fontId="0" fillId="9" borderId="51" xfId="0" applyFill="1" applyBorder="1" applyAlignment="1">
      <alignment horizontal="center" vertical="center" wrapText="1"/>
    </xf>
    <xf numFmtId="0" fontId="0" fillId="9" borderId="53" xfId="0" applyFill="1" applyBorder="1" applyAlignment="1">
      <alignment horizontal="center" vertical="center" wrapText="1"/>
    </xf>
    <xf numFmtId="0" fontId="0" fillId="9" borderId="25" xfId="0" applyFill="1" applyBorder="1" applyAlignment="1">
      <alignment horizontal="center" vertical="center" wrapText="1"/>
    </xf>
    <xf numFmtId="0" fontId="0" fillId="9" borderId="26" xfId="0" applyFill="1" applyBorder="1" applyAlignment="1">
      <alignment horizontal="center" vertical="center" wrapText="1"/>
    </xf>
    <xf numFmtId="0" fontId="8" fillId="0" borderId="0" xfId="0" applyFont="1" applyAlignment="1">
      <alignment horizontal="left"/>
    </xf>
    <xf numFmtId="0" fontId="0" fillId="10" borderId="49" xfId="0" applyFill="1" applyBorder="1" applyAlignment="1">
      <alignment horizontal="center" vertical="center"/>
    </xf>
    <xf numFmtId="0" fontId="0" fillId="10" borderId="50" xfId="0" applyFill="1" applyBorder="1" applyAlignment="1">
      <alignment horizontal="center" vertical="center"/>
    </xf>
    <xf numFmtId="0" fontId="0" fillId="10" borderId="51" xfId="0" applyFill="1" applyBorder="1" applyAlignment="1">
      <alignment horizontal="center" vertical="center"/>
    </xf>
    <xf numFmtId="0" fontId="0" fillId="10" borderId="53" xfId="0" applyFill="1" applyBorder="1" applyAlignment="1">
      <alignment horizontal="center" vertical="center"/>
    </xf>
    <xf numFmtId="0" fontId="0" fillId="10" borderId="25" xfId="0" applyFill="1" applyBorder="1" applyAlignment="1">
      <alignment horizontal="center" vertical="center"/>
    </xf>
    <xf numFmtId="0" fontId="0" fillId="10" borderId="26" xfId="0" applyFill="1" applyBorder="1" applyAlignment="1">
      <alignment horizontal="center" vertical="center"/>
    </xf>
    <xf numFmtId="0" fontId="0" fillId="0" borderId="55" xfId="0" applyBorder="1" applyAlignment="1">
      <alignment horizontal="left"/>
    </xf>
    <xf numFmtId="0" fontId="0" fillId="0" borderId="28" xfId="0" applyBorder="1" applyAlignment="1">
      <alignment horizontal="left"/>
    </xf>
    <xf numFmtId="0" fontId="0" fillId="2" borderId="14" xfId="0" applyFill="1" applyBorder="1" applyAlignment="1">
      <alignment horizontal="center" textRotation="90"/>
    </xf>
    <xf numFmtId="0" fontId="0" fillId="2" borderId="15" xfId="0" applyFill="1" applyBorder="1" applyAlignment="1">
      <alignment horizontal="center" textRotation="90"/>
    </xf>
    <xf numFmtId="0" fontId="0" fillId="2" borderId="16" xfId="0" applyFill="1" applyBorder="1" applyAlignment="1">
      <alignment horizontal="center" textRotation="90"/>
    </xf>
    <xf numFmtId="0" fontId="0" fillId="2" borderId="17" xfId="0" applyFill="1" applyBorder="1" applyAlignment="1">
      <alignment horizontal="center" textRotation="90"/>
    </xf>
    <xf numFmtId="0" fontId="0" fillId="2" borderId="18" xfId="0" applyFill="1" applyBorder="1" applyAlignment="1">
      <alignment horizontal="center" textRotation="90"/>
    </xf>
    <xf numFmtId="0" fontId="0" fillId="2" borderId="19" xfId="0" applyFill="1" applyBorder="1" applyAlignment="1">
      <alignment horizontal="center" textRotation="90"/>
    </xf>
    <xf numFmtId="0" fontId="0" fillId="3" borderId="49" xfId="0" applyFill="1" applyBorder="1" applyAlignment="1">
      <alignment horizontal="center" vertical="center"/>
    </xf>
    <xf numFmtId="0" fontId="0" fillId="3" borderId="50" xfId="0" applyFill="1" applyBorder="1" applyAlignment="1">
      <alignment horizontal="center" vertical="center"/>
    </xf>
    <xf numFmtId="0" fontId="0" fillId="3" borderId="51" xfId="0" applyFill="1" applyBorder="1" applyAlignment="1">
      <alignment horizontal="center" vertical="center"/>
    </xf>
    <xf numFmtId="0" fontId="0" fillId="3" borderId="53" xfId="0" applyFill="1" applyBorder="1" applyAlignment="1">
      <alignment horizontal="center" vertical="center"/>
    </xf>
    <xf numFmtId="0" fontId="0" fillId="3" borderId="25" xfId="0" applyFill="1" applyBorder="1" applyAlignment="1">
      <alignment horizontal="center" vertical="center"/>
    </xf>
    <xf numFmtId="0" fontId="0" fillId="3" borderId="26" xfId="0" applyFill="1" applyBorder="1" applyAlignment="1">
      <alignment horizontal="center" vertical="center"/>
    </xf>
    <xf numFmtId="0" fontId="2" fillId="6" borderId="0" xfId="0" applyFont="1" applyFill="1" applyAlignment="1">
      <alignment horizontal="center" vertical="center"/>
    </xf>
    <xf numFmtId="0" fontId="0" fillId="11" borderId="49" xfId="0" applyFill="1" applyBorder="1" applyAlignment="1">
      <alignment horizontal="center" vertical="center" wrapText="1"/>
    </xf>
    <xf numFmtId="0" fontId="0" fillId="11" borderId="51" xfId="0" applyFill="1" applyBorder="1" applyAlignment="1">
      <alignment horizontal="center" vertical="center" wrapText="1"/>
    </xf>
    <xf numFmtId="0" fontId="0" fillId="11" borderId="53" xfId="0" applyFill="1" applyBorder="1" applyAlignment="1">
      <alignment horizontal="center" vertical="center" wrapText="1"/>
    </xf>
    <xf numFmtId="0" fontId="0" fillId="11" borderId="26" xfId="0" applyFill="1" applyBorder="1" applyAlignment="1">
      <alignment horizontal="center" vertical="center" wrapText="1"/>
    </xf>
    <xf numFmtId="0" fontId="0" fillId="0" borderId="73" xfId="0" applyBorder="1" applyAlignment="1">
      <alignment horizontal="center"/>
    </xf>
    <xf numFmtId="0" fontId="0" fillId="0" borderId="26" xfId="0" applyBorder="1" applyAlignment="1">
      <alignment horizontal="center"/>
    </xf>
    <xf numFmtId="0" fontId="8" fillId="0" borderId="0" xfId="2" applyFont="1" applyFill="1" applyBorder="1" applyAlignment="1" applyProtection="1">
      <alignment horizontal="left" vertical="top" wrapText="1"/>
    </xf>
    <xf numFmtId="0" fontId="8" fillId="0" borderId="0" xfId="0" applyFont="1" applyAlignment="1">
      <alignment horizontal="left" wrapText="1"/>
    </xf>
  </cellXfs>
  <cellStyles count="3">
    <cellStyle name="Hyperlink" xfId="2" builtinId="8"/>
    <cellStyle name="Procent" xfId="1" builtinId="5"/>
    <cellStyle name="Standaard" xfId="0" builtinId="0"/>
  </cellStyles>
  <dxfs count="0"/>
  <tableStyles count="0" defaultTableStyle="TableStyleMedium2" defaultPivotStyle="PivotStyleLight16"/>
  <colors>
    <mruColors>
      <color rgb="FFFFB7B9"/>
      <color rgb="FFFF9799"/>
      <color rgb="FF79D2FF"/>
      <color rgb="FFAB81FF"/>
      <color rgb="FF8FDAFF"/>
      <color rgb="FFD1F0FF"/>
      <color rgb="FF9661FF"/>
      <color rgb="FFA375FF"/>
      <color rgb="FF9BDEFF"/>
      <color rgb="FFC5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22859</xdr:colOff>
      <xdr:row>0</xdr:row>
      <xdr:rowOff>1</xdr:rowOff>
    </xdr:from>
    <xdr:to>
      <xdr:col>1</xdr:col>
      <xdr:colOff>1737360</xdr:colOff>
      <xdr:row>0</xdr:row>
      <xdr:rowOff>982244</xdr:rowOff>
    </xdr:to>
    <xdr:pic>
      <xdr:nvPicPr>
        <xdr:cNvPr id="6" name="Afbeelding 5">
          <a:extLst>
            <a:ext uri="{FF2B5EF4-FFF2-40B4-BE49-F238E27FC236}">
              <a16:creationId xmlns:a16="http://schemas.microsoft.com/office/drawing/2014/main" id="{A03A499C-9A99-3536-54D7-372BEF54AD0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859" y="1"/>
          <a:ext cx="2506981" cy="98224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3873351</xdr:colOff>
      <xdr:row>28</xdr:row>
      <xdr:rowOff>39395</xdr:rowOff>
    </xdr:from>
    <xdr:to>
      <xdr:col>2</xdr:col>
      <xdr:colOff>315025</xdr:colOff>
      <xdr:row>30</xdr:row>
      <xdr:rowOff>116547</xdr:rowOff>
    </xdr:to>
    <xdr:sp macro="" textlink="">
      <xdr:nvSpPr>
        <xdr:cNvPr id="2" name="Pijl: rechts 1">
          <a:extLst>
            <a:ext uri="{FF2B5EF4-FFF2-40B4-BE49-F238E27FC236}">
              <a16:creationId xmlns:a16="http://schemas.microsoft.com/office/drawing/2014/main" id="{20DFED75-F6CC-9951-42A9-6EE2F515C9E2}"/>
            </a:ext>
          </a:extLst>
        </xdr:cNvPr>
        <xdr:cNvSpPr/>
      </xdr:nvSpPr>
      <xdr:spPr>
        <a:xfrm rot="18531019">
          <a:off x="4299940" y="5577837"/>
          <a:ext cx="446246" cy="418362"/>
        </a:xfrm>
        <a:prstGeom prst="rightArrow">
          <a:avLst/>
        </a:prstGeom>
        <a:solidFill>
          <a:schemeClr val="accent2">
            <a:lumMod val="40000"/>
            <a:lumOff val="60000"/>
          </a:schemeClr>
        </a:solidFill>
        <a:ln>
          <a:noFill/>
        </a:ln>
      </xdr:spPr>
      <xdr:style>
        <a:lnRef idx="2">
          <a:schemeClr val="accent2">
            <a:shade val="15000"/>
          </a:schemeClr>
        </a:lnRef>
        <a:fillRef idx="1">
          <a:schemeClr val="accent2"/>
        </a:fillRef>
        <a:effectRef idx="0">
          <a:schemeClr val="accent2"/>
        </a:effectRef>
        <a:fontRef idx="minor">
          <a:schemeClr val="lt1"/>
        </a:fontRef>
      </xdr:style>
      <xdr:txBody>
        <a:bodyPr vertOverflow="clip" horzOverflow="clip" rtlCol="0" anchor="t"/>
        <a:lstStyle/>
        <a:p>
          <a:pPr algn="l"/>
          <a:endParaRPr lang="nl-BE" sz="1100"/>
        </a:p>
      </xdr:txBody>
    </xdr:sp>
    <xdr:clientData/>
  </xdr:twoCellAnchor>
  <xdr:twoCellAnchor>
    <xdr:from>
      <xdr:col>7</xdr:col>
      <xdr:colOff>828675</xdr:colOff>
      <xdr:row>29</xdr:row>
      <xdr:rowOff>66676</xdr:rowOff>
    </xdr:from>
    <xdr:to>
      <xdr:col>8</xdr:col>
      <xdr:colOff>228602</xdr:colOff>
      <xdr:row>31</xdr:row>
      <xdr:rowOff>70485</xdr:rowOff>
    </xdr:to>
    <xdr:sp macro="" textlink="">
      <xdr:nvSpPr>
        <xdr:cNvPr id="4" name="Pijl: rechts 3">
          <a:extLst>
            <a:ext uri="{FF2B5EF4-FFF2-40B4-BE49-F238E27FC236}">
              <a16:creationId xmlns:a16="http://schemas.microsoft.com/office/drawing/2014/main" id="{B29BAE8A-6939-44E8-A6B2-3B991BD8E75C}"/>
            </a:ext>
          </a:extLst>
        </xdr:cNvPr>
        <xdr:cNvSpPr/>
      </xdr:nvSpPr>
      <xdr:spPr>
        <a:xfrm rot="5400000">
          <a:off x="11142347" y="5459729"/>
          <a:ext cx="546734" cy="409577"/>
        </a:xfrm>
        <a:prstGeom prst="rightArrow">
          <a:avLst/>
        </a:prstGeom>
        <a:solidFill>
          <a:schemeClr val="accent2"/>
        </a:solidFill>
        <a:ln>
          <a:noFill/>
        </a:ln>
      </xdr:spPr>
      <xdr:style>
        <a:lnRef idx="2">
          <a:schemeClr val="accent2">
            <a:shade val="15000"/>
          </a:schemeClr>
        </a:lnRef>
        <a:fillRef idx="1">
          <a:schemeClr val="accent2"/>
        </a:fillRef>
        <a:effectRef idx="0">
          <a:schemeClr val="accent2"/>
        </a:effectRef>
        <a:fontRef idx="minor">
          <a:schemeClr val="lt1"/>
        </a:fontRef>
      </xdr:style>
      <xdr:txBody>
        <a:bodyPr vertOverflow="clip" horzOverflow="clip" rtlCol="0" anchor="t"/>
        <a:lstStyle/>
        <a:p>
          <a:pPr algn="l"/>
          <a:endParaRPr lang="nl-BE" sz="1100"/>
        </a:p>
      </xdr:txBody>
    </xdr:sp>
    <xdr:clientData/>
  </xdr:twoCellAnchor>
  <xdr:oneCellAnchor>
    <xdr:from>
      <xdr:col>5</xdr:col>
      <xdr:colOff>637064</xdr:colOff>
      <xdr:row>31</xdr:row>
      <xdr:rowOff>128587</xdr:rowOff>
    </xdr:from>
    <xdr:ext cx="3867150" cy="1308100"/>
    <xdr:sp macro="" textlink="">
      <xdr:nvSpPr>
        <xdr:cNvPr id="5" name="Tekstvak 4">
          <a:extLst>
            <a:ext uri="{FF2B5EF4-FFF2-40B4-BE49-F238E27FC236}">
              <a16:creationId xmlns:a16="http://schemas.microsoft.com/office/drawing/2014/main" id="{CC974A47-5044-5D6E-AE1C-98C333721D2F}"/>
            </a:ext>
            <a:ext uri="{147F2762-F138-4A5C-976F-8EAC2B608ADB}">
              <a16:predDERef xmlns:a16="http://schemas.microsoft.com/office/drawing/2014/main" pred="{B29BAE8A-6939-44E8-A6B2-3B991BD8E75C}"/>
            </a:ext>
          </a:extLst>
        </xdr:cNvPr>
        <xdr:cNvSpPr txBox="1"/>
      </xdr:nvSpPr>
      <xdr:spPr>
        <a:xfrm>
          <a:off x="8173720" y="6319837"/>
          <a:ext cx="3867150" cy="1308100"/>
        </a:xfrm>
        <a:prstGeom prst="rect">
          <a:avLst/>
        </a:prstGeom>
        <a:solidFill>
          <a:schemeClr val="accent2"/>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nl-BE" sz="1100"/>
            <a:t>Indien de emissies</a:t>
          </a:r>
          <a:r>
            <a:rPr lang="nl-BE" sz="1100" baseline="0"/>
            <a:t> </a:t>
          </a:r>
          <a:r>
            <a:rPr lang="nl-BE" sz="1100" b="1" baseline="0"/>
            <a:t>MBA 2021 &lt; vergunde emissies 2021</a:t>
          </a:r>
        </a:p>
        <a:p>
          <a:r>
            <a:rPr lang="nl-BE" sz="1100" baseline="0"/>
            <a:t>→ OK. De emissie referentiesituatie 2021 = </a:t>
          </a:r>
          <a:r>
            <a:rPr lang="nl-BE" sz="1100" b="1" baseline="0"/>
            <a:t>emissies MBA 2021</a:t>
          </a:r>
        </a:p>
        <a:p>
          <a:endParaRPr lang="nl-BE" sz="1100" baseline="0"/>
        </a:p>
        <a:p>
          <a:r>
            <a:rPr lang="nl-BE" sz="1100" baseline="0"/>
            <a:t>Indien de </a:t>
          </a:r>
          <a:r>
            <a:rPr lang="nl-BE" sz="1100" b="1" baseline="0"/>
            <a:t>emissies MBA 2021 &gt; vergunde emissies 2021</a:t>
          </a:r>
        </a:p>
        <a:p>
          <a:r>
            <a:rPr lang="nl-BE" sz="1100" baseline="0"/>
            <a:t>→ Er dient begrensd te worden tot de vergunde emissies. </a:t>
          </a:r>
        </a:p>
        <a:p>
          <a:r>
            <a:rPr lang="nl-BE" sz="1100" baseline="0"/>
            <a:t>De emissie referentiesituatie 2021 = </a:t>
          </a:r>
          <a:r>
            <a:rPr lang="nl-BE" sz="1100" b="1" baseline="0"/>
            <a:t>vergunde emissies 2021</a:t>
          </a:r>
        </a:p>
      </xdr:txBody>
    </xdr:sp>
    <xdr:clientData/>
  </xdr:oneCellAnchor>
  <xdr:twoCellAnchor>
    <xdr:from>
      <xdr:col>10</xdr:col>
      <xdr:colOff>504825</xdr:colOff>
      <xdr:row>29</xdr:row>
      <xdr:rowOff>57150</xdr:rowOff>
    </xdr:from>
    <xdr:to>
      <xdr:col>10</xdr:col>
      <xdr:colOff>885827</xdr:colOff>
      <xdr:row>31</xdr:row>
      <xdr:rowOff>60959</xdr:rowOff>
    </xdr:to>
    <xdr:sp macro="" textlink="">
      <xdr:nvSpPr>
        <xdr:cNvPr id="6" name="Pijl-rechts 5">
          <a:extLst>
            <a:ext uri="{FF2B5EF4-FFF2-40B4-BE49-F238E27FC236}">
              <a16:creationId xmlns:a16="http://schemas.microsoft.com/office/drawing/2014/main" id="{1AE058A1-EAC0-48C0-BDBC-E9AABBCD5D1E}"/>
            </a:ext>
            <a:ext uri="{147F2762-F138-4A5C-976F-8EAC2B608ADB}">
              <a16:predDERef xmlns:a16="http://schemas.microsoft.com/office/drawing/2014/main" pred="{CC974A47-5044-5D6E-AE1C-98C333721D2F}"/>
            </a:ext>
          </a:extLst>
        </xdr:cNvPr>
        <xdr:cNvSpPr/>
      </xdr:nvSpPr>
      <xdr:spPr>
        <a:xfrm rot="5400000">
          <a:off x="14090334" y="5912166"/>
          <a:ext cx="546734" cy="381002"/>
        </a:xfrm>
        <a:prstGeom prst="rightArrow">
          <a:avLst/>
        </a:prstGeom>
        <a:solidFill>
          <a:srgbClr val="AB81FF"/>
        </a:solidFill>
        <a:ln>
          <a:noFill/>
        </a:ln>
      </xdr:spPr>
      <xdr:style>
        <a:lnRef idx="2">
          <a:schemeClr val="accent2">
            <a:shade val="15000"/>
          </a:schemeClr>
        </a:lnRef>
        <a:fillRef idx="1">
          <a:schemeClr val="accent2"/>
        </a:fillRef>
        <a:effectRef idx="0">
          <a:schemeClr val="accent2"/>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endParaRPr lang="nl-BE" sz="1100"/>
        </a:p>
      </xdr:txBody>
    </xdr:sp>
    <xdr:clientData/>
  </xdr:twoCellAnchor>
  <xdr:oneCellAnchor>
    <xdr:from>
      <xdr:col>9</xdr:col>
      <xdr:colOff>105253</xdr:colOff>
      <xdr:row>31</xdr:row>
      <xdr:rowOff>130492</xdr:rowOff>
    </xdr:from>
    <xdr:ext cx="3478528" cy="2503506"/>
    <xdr:sp macro="" textlink="">
      <xdr:nvSpPr>
        <xdr:cNvPr id="7" name="Tekstvak 6">
          <a:extLst>
            <a:ext uri="{FF2B5EF4-FFF2-40B4-BE49-F238E27FC236}">
              <a16:creationId xmlns:a16="http://schemas.microsoft.com/office/drawing/2014/main" id="{CE996682-8D4B-B7BC-5E81-660E2184DFE0}"/>
            </a:ext>
          </a:extLst>
        </xdr:cNvPr>
        <xdr:cNvSpPr txBox="1"/>
      </xdr:nvSpPr>
      <xdr:spPr>
        <a:xfrm>
          <a:off x="12142472" y="6321742"/>
          <a:ext cx="3478528" cy="2503506"/>
        </a:xfrm>
        <a:prstGeom prst="rect">
          <a:avLst/>
        </a:prstGeom>
        <a:solidFill>
          <a:srgbClr val="AB81FF"/>
        </a:solid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nl-BE" sz="1100"/>
            <a:t>Hier moet</a:t>
          </a:r>
          <a:r>
            <a:rPr lang="nl-BE" sz="1100" baseline="0"/>
            <a:t> een bijkomende toets gedaan worden.</a:t>
          </a:r>
        </a:p>
        <a:p>
          <a:r>
            <a:rPr lang="nl-BE" sz="1100"/>
            <a:t>Waren</a:t>
          </a:r>
          <a:r>
            <a:rPr lang="nl-BE" sz="1100" baseline="0"/>
            <a:t> er </a:t>
          </a:r>
          <a:r>
            <a:rPr lang="nl-BE" sz="1100" b="1" baseline="0"/>
            <a:t>voldoende NER</a:t>
          </a:r>
          <a:r>
            <a:rPr lang="nl-BE" sz="1100" baseline="0"/>
            <a:t> beschikbaar </a:t>
          </a:r>
          <a:r>
            <a:rPr lang="nl-BE" sz="1100" b="1" baseline="0"/>
            <a:t>op 01/01/2024 </a:t>
          </a:r>
          <a:r>
            <a:rPr lang="nl-BE" sz="1100" baseline="0"/>
            <a:t>volgens 'de gemiddelde veebezetting die overeenkomt met de vergunning'?</a:t>
          </a:r>
        </a:p>
        <a:p>
          <a:endParaRPr lang="nl-BE" sz="1100" baseline="0"/>
        </a:p>
        <a:p>
          <a:r>
            <a:rPr lang="nl-BE" sz="1100" i="1" baseline="0"/>
            <a:t>'De gemiddelde veebezetting die overeenkomt met de vergunning' </a:t>
          </a:r>
        </a:p>
        <a:p>
          <a:r>
            <a:rPr lang="nl-BE" sz="1100" i="1" baseline="0"/>
            <a:t>= vergunde dierplaatsen * (1 - het leegstands%)</a:t>
          </a:r>
        </a:p>
        <a:p>
          <a:endParaRPr lang="nl-BE" sz="1100" i="1" baseline="0"/>
        </a:p>
        <a:p>
          <a:r>
            <a:rPr lang="nl-BE" sz="1100" baseline="0"/>
            <a:t>Indien er onvoldoende NER beschikbaar waren op 01/01/2024, dan moet hier begrensd worden.</a:t>
          </a:r>
        </a:p>
        <a:p>
          <a:endParaRPr lang="nl-BE" sz="1100"/>
        </a:p>
        <a:p>
          <a:r>
            <a:rPr lang="nl-BE" sz="1100"/>
            <a:t>De</a:t>
          </a:r>
          <a:r>
            <a:rPr lang="nl-BE" sz="1100" baseline="0"/>
            <a:t> exacte berekening van de begrenzing is te complex om in dit rekenblad verder uit te werken.</a:t>
          </a:r>
          <a:endParaRPr lang="nl-BE" sz="1100"/>
        </a:p>
      </xdr:txBody>
    </xdr:sp>
    <xdr:clientData/>
  </xdr:oneCellAnchor>
  <xdr:twoCellAnchor>
    <xdr:from>
      <xdr:col>14</xdr:col>
      <xdr:colOff>814917</xdr:colOff>
      <xdr:row>29</xdr:row>
      <xdr:rowOff>52918</xdr:rowOff>
    </xdr:from>
    <xdr:to>
      <xdr:col>15</xdr:col>
      <xdr:colOff>212938</xdr:colOff>
      <xdr:row>31</xdr:row>
      <xdr:rowOff>54822</xdr:rowOff>
    </xdr:to>
    <xdr:sp macro="" textlink="">
      <xdr:nvSpPr>
        <xdr:cNvPr id="8" name="Pijl: rechts 7">
          <a:extLst>
            <a:ext uri="{FF2B5EF4-FFF2-40B4-BE49-F238E27FC236}">
              <a16:creationId xmlns:a16="http://schemas.microsoft.com/office/drawing/2014/main" id="{A58E4ECC-ADFC-4829-B922-8891173960C8}"/>
            </a:ext>
          </a:extLst>
        </xdr:cNvPr>
        <xdr:cNvSpPr/>
      </xdr:nvSpPr>
      <xdr:spPr>
        <a:xfrm rot="5400000">
          <a:off x="17859058" y="5889943"/>
          <a:ext cx="372321" cy="403438"/>
        </a:xfrm>
        <a:prstGeom prst="rightArrow">
          <a:avLst/>
        </a:prstGeom>
        <a:solidFill>
          <a:srgbClr val="79D2FF"/>
        </a:solidFill>
        <a:ln>
          <a:noFill/>
        </a:ln>
      </xdr:spPr>
      <xdr:style>
        <a:lnRef idx="2">
          <a:schemeClr val="accent2">
            <a:shade val="15000"/>
          </a:schemeClr>
        </a:lnRef>
        <a:fillRef idx="1">
          <a:schemeClr val="accent2"/>
        </a:fillRef>
        <a:effectRef idx="0">
          <a:schemeClr val="accent2"/>
        </a:effectRef>
        <a:fontRef idx="minor">
          <a:schemeClr val="lt1"/>
        </a:fontRef>
      </xdr:style>
      <xdr:txBody>
        <a:bodyPr vertOverflow="clip" horzOverflow="clip" rtlCol="0" anchor="t"/>
        <a:lstStyle/>
        <a:p>
          <a:pPr algn="l"/>
          <a:endParaRPr lang="nl-BE" sz="1100"/>
        </a:p>
      </xdr:txBody>
    </xdr:sp>
    <xdr:clientData/>
  </xdr:twoCellAnchor>
  <xdr:oneCellAnchor>
    <xdr:from>
      <xdr:col>12</xdr:col>
      <xdr:colOff>630448</xdr:colOff>
      <xdr:row>31</xdr:row>
      <xdr:rowOff>121868</xdr:rowOff>
    </xdr:from>
    <xdr:ext cx="3867150" cy="1308100"/>
    <xdr:sp macro="" textlink="">
      <xdr:nvSpPr>
        <xdr:cNvPr id="9" name="Tekstvak 8">
          <a:extLst>
            <a:ext uri="{FF2B5EF4-FFF2-40B4-BE49-F238E27FC236}">
              <a16:creationId xmlns:a16="http://schemas.microsoft.com/office/drawing/2014/main" id="{0BFA5B68-3CB1-4AD3-A61C-7EB328CF675F}"/>
            </a:ext>
            <a:ext uri="{147F2762-F138-4A5C-976F-8EAC2B608ADB}">
              <a16:predDERef xmlns:a16="http://schemas.microsoft.com/office/drawing/2014/main" pred="{B29BAE8A-6939-44E8-A6B2-3B991BD8E75C}"/>
            </a:ext>
          </a:extLst>
        </xdr:cNvPr>
        <xdr:cNvSpPr txBox="1"/>
      </xdr:nvSpPr>
      <xdr:spPr>
        <a:xfrm>
          <a:off x="15727573" y="6313118"/>
          <a:ext cx="3867150" cy="1308100"/>
        </a:xfrm>
        <a:prstGeom prst="rect">
          <a:avLst/>
        </a:prstGeom>
        <a:solidFill>
          <a:srgbClr val="79D2FF"/>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nl-BE" sz="1100"/>
            <a:t>Indien de emissies</a:t>
          </a:r>
          <a:r>
            <a:rPr lang="nl-BE" sz="1100" baseline="0"/>
            <a:t> </a:t>
          </a:r>
          <a:r>
            <a:rPr lang="nl-BE" sz="1100" b="1" baseline="0"/>
            <a:t>MBA jaar x  &lt; vergunde emissies jaar x</a:t>
          </a:r>
        </a:p>
        <a:p>
          <a:r>
            <a:rPr lang="nl-BE" sz="1100" baseline="0"/>
            <a:t>→ OK. De emissie jaar x = </a:t>
          </a:r>
          <a:r>
            <a:rPr lang="nl-BE" sz="1100" b="1" baseline="0"/>
            <a:t>emissies MBA jaar x</a:t>
          </a:r>
        </a:p>
        <a:p>
          <a:endParaRPr lang="nl-BE" sz="1100" baseline="0"/>
        </a:p>
        <a:p>
          <a:r>
            <a:rPr lang="nl-BE" sz="1100" baseline="0"/>
            <a:t>Indien de </a:t>
          </a:r>
          <a:r>
            <a:rPr lang="nl-BE" sz="1100" b="1" baseline="0"/>
            <a:t>emissies MBA jaar x &gt; vergunde emissies jaar x</a:t>
          </a:r>
        </a:p>
        <a:p>
          <a:r>
            <a:rPr lang="nl-BE" sz="1100" baseline="0"/>
            <a:t>→ Er dient begrensd te worden tot de vergunde emissies. </a:t>
          </a:r>
        </a:p>
        <a:p>
          <a:r>
            <a:rPr lang="nl-BE" sz="1100" baseline="0"/>
            <a:t>De emissie jaar x = </a:t>
          </a:r>
          <a:r>
            <a:rPr lang="nl-BE" sz="1100" b="1" baseline="0"/>
            <a:t>vergunde emissies jaar x</a:t>
          </a: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1</xdr:col>
      <xdr:colOff>3873351</xdr:colOff>
      <xdr:row>26</xdr:row>
      <xdr:rowOff>39395</xdr:rowOff>
    </xdr:from>
    <xdr:to>
      <xdr:col>2</xdr:col>
      <xdr:colOff>315025</xdr:colOff>
      <xdr:row>28</xdr:row>
      <xdr:rowOff>116547</xdr:rowOff>
    </xdr:to>
    <xdr:sp macro="" textlink="">
      <xdr:nvSpPr>
        <xdr:cNvPr id="2" name="Pijl: rechts 1">
          <a:extLst>
            <a:ext uri="{FF2B5EF4-FFF2-40B4-BE49-F238E27FC236}">
              <a16:creationId xmlns:a16="http://schemas.microsoft.com/office/drawing/2014/main" id="{C06D682F-D4AF-4CF9-BF9E-75173BF69DAF}"/>
            </a:ext>
          </a:extLst>
        </xdr:cNvPr>
        <xdr:cNvSpPr/>
      </xdr:nvSpPr>
      <xdr:spPr>
        <a:xfrm rot="18531019">
          <a:off x="4335897" y="5945264"/>
          <a:ext cx="448627" cy="428839"/>
        </a:xfrm>
        <a:prstGeom prst="rightArrow">
          <a:avLst/>
        </a:prstGeom>
        <a:solidFill>
          <a:schemeClr val="accent2">
            <a:lumMod val="40000"/>
            <a:lumOff val="60000"/>
          </a:schemeClr>
        </a:solidFill>
        <a:ln>
          <a:noFill/>
        </a:ln>
      </xdr:spPr>
      <xdr:style>
        <a:lnRef idx="2">
          <a:schemeClr val="accent2">
            <a:shade val="15000"/>
          </a:schemeClr>
        </a:lnRef>
        <a:fillRef idx="1">
          <a:schemeClr val="accent2"/>
        </a:fillRef>
        <a:effectRef idx="0">
          <a:schemeClr val="accent2"/>
        </a:effectRef>
        <a:fontRef idx="minor">
          <a:schemeClr val="lt1"/>
        </a:fontRef>
      </xdr:style>
      <xdr:txBody>
        <a:bodyPr vertOverflow="clip" horzOverflow="clip" rtlCol="0" anchor="t"/>
        <a:lstStyle/>
        <a:p>
          <a:pPr algn="l"/>
          <a:endParaRPr lang="nl-BE" sz="1100"/>
        </a:p>
      </xdr:txBody>
    </xdr:sp>
    <xdr:clientData/>
  </xdr:twoCellAnchor>
  <xdr:twoCellAnchor>
    <xdr:from>
      <xdr:col>7</xdr:col>
      <xdr:colOff>828675</xdr:colOff>
      <xdr:row>27</xdr:row>
      <xdr:rowOff>66676</xdr:rowOff>
    </xdr:from>
    <xdr:to>
      <xdr:col>8</xdr:col>
      <xdr:colOff>228602</xdr:colOff>
      <xdr:row>29</xdr:row>
      <xdr:rowOff>70485</xdr:rowOff>
    </xdr:to>
    <xdr:sp macro="" textlink="">
      <xdr:nvSpPr>
        <xdr:cNvPr id="3" name="Pijl: rechts 2">
          <a:extLst>
            <a:ext uri="{FF2B5EF4-FFF2-40B4-BE49-F238E27FC236}">
              <a16:creationId xmlns:a16="http://schemas.microsoft.com/office/drawing/2014/main" id="{D7552337-AEB6-4BBC-B46F-2AA2ACF41EFD}"/>
            </a:ext>
          </a:extLst>
        </xdr:cNvPr>
        <xdr:cNvSpPr/>
      </xdr:nvSpPr>
      <xdr:spPr>
        <a:xfrm rot="5400000">
          <a:off x="11465244" y="6133147"/>
          <a:ext cx="375284" cy="411482"/>
        </a:xfrm>
        <a:prstGeom prst="rightArrow">
          <a:avLst/>
        </a:prstGeom>
        <a:solidFill>
          <a:schemeClr val="accent2"/>
        </a:solidFill>
        <a:ln>
          <a:noFill/>
        </a:ln>
      </xdr:spPr>
      <xdr:style>
        <a:lnRef idx="2">
          <a:schemeClr val="accent2">
            <a:shade val="15000"/>
          </a:schemeClr>
        </a:lnRef>
        <a:fillRef idx="1">
          <a:schemeClr val="accent2"/>
        </a:fillRef>
        <a:effectRef idx="0">
          <a:schemeClr val="accent2"/>
        </a:effectRef>
        <a:fontRef idx="minor">
          <a:schemeClr val="lt1"/>
        </a:fontRef>
      </xdr:style>
      <xdr:txBody>
        <a:bodyPr vertOverflow="clip" horzOverflow="clip" rtlCol="0" anchor="t"/>
        <a:lstStyle/>
        <a:p>
          <a:pPr algn="l"/>
          <a:endParaRPr lang="nl-BE" sz="1100"/>
        </a:p>
      </xdr:txBody>
    </xdr:sp>
    <xdr:clientData/>
  </xdr:twoCellAnchor>
  <xdr:oneCellAnchor>
    <xdr:from>
      <xdr:col>5</xdr:col>
      <xdr:colOff>637064</xdr:colOff>
      <xdr:row>29</xdr:row>
      <xdr:rowOff>128587</xdr:rowOff>
    </xdr:from>
    <xdr:ext cx="3867150" cy="1308100"/>
    <xdr:sp macro="" textlink="">
      <xdr:nvSpPr>
        <xdr:cNvPr id="4" name="Tekstvak 3">
          <a:extLst>
            <a:ext uri="{FF2B5EF4-FFF2-40B4-BE49-F238E27FC236}">
              <a16:creationId xmlns:a16="http://schemas.microsoft.com/office/drawing/2014/main" id="{857FC99A-3AD4-49B4-9B71-8578AC012870}"/>
            </a:ext>
            <a:ext uri="{147F2762-F138-4A5C-976F-8EAC2B608ADB}">
              <a16:predDERef xmlns:a16="http://schemas.microsoft.com/office/drawing/2014/main" pred="{B29BAE8A-6939-44E8-A6B2-3B991BD8E75C}"/>
            </a:ext>
          </a:extLst>
        </xdr:cNvPr>
        <xdr:cNvSpPr txBox="1"/>
      </xdr:nvSpPr>
      <xdr:spPr>
        <a:xfrm>
          <a:off x="8779034" y="6590347"/>
          <a:ext cx="3867150" cy="1308100"/>
        </a:xfrm>
        <a:prstGeom prst="rect">
          <a:avLst/>
        </a:prstGeom>
        <a:solidFill>
          <a:schemeClr val="accent2"/>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nl-BE" sz="1100"/>
            <a:t>Indien de emissies</a:t>
          </a:r>
          <a:r>
            <a:rPr lang="nl-BE" sz="1100" baseline="0"/>
            <a:t> </a:t>
          </a:r>
          <a:r>
            <a:rPr lang="nl-BE" sz="1100" b="1" baseline="0"/>
            <a:t>MBA 2021 &lt; vergunde emissies 2021</a:t>
          </a:r>
        </a:p>
        <a:p>
          <a:r>
            <a:rPr lang="nl-BE" sz="1100" baseline="0"/>
            <a:t>→ OK. De emissie referentiesituatie 2021 = </a:t>
          </a:r>
          <a:r>
            <a:rPr lang="nl-BE" sz="1100" b="1" baseline="0"/>
            <a:t>emissies MBA 2021</a:t>
          </a:r>
        </a:p>
        <a:p>
          <a:endParaRPr lang="nl-BE" sz="1100" baseline="0"/>
        </a:p>
        <a:p>
          <a:r>
            <a:rPr lang="nl-BE" sz="1100" baseline="0"/>
            <a:t>Indien de </a:t>
          </a:r>
          <a:r>
            <a:rPr lang="nl-BE" sz="1100" b="1" baseline="0"/>
            <a:t>emissies MBA 2021 &gt; vergunde emissies 2021</a:t>
          </a:r>
        </a:p>
        <a:p>
          <a:r>
            <a:rPr lang="nl-BE" sz="1100" baseline="0"/>
            <a:t>→ Er dient begrensd te worden tot de vergunde emissies. </a:t>
          </a:r>
        </a:p>
        <a:p>
          <a:r>
            <a:rPr lang="nl-BE" sz="1100" baseline="0"/>
            <a:t>De emissie referentiesituatie 2021 = </a:t>
          </a:r>
          <a:r>
            <a:rPr lang="nl-BE" sz="1100" b="1" baseline="0"/>
            <a:t>vergunde emissies 2021</a:t>
          </a:r>
        </a:p>
      </xdr:txBody>
    </xdr:sp>
    <xdr:clientData/>
  </xdr:oneCellAnchor>
  <xdr:twoCellAnchor>
    <xdr:from>
      <xdr:col>10</xdr:col>
      <xdr:colOff>504825</xdr:colOff>
      <xdr:row>27</xdr:row>
      <xdr:rowOff>57150</xdr:rowOff>
    </xdr:from>
    <xdr:to>
      <xdr:col>10</xdr:col>
      <xdr:colOff>885827</xdr:colOff>
      <xdr:row>29</xdr:row>
      <xdr:rowOff>60959</xdr:rowOff>
    </xdr:to>
    <xdr:sp macro="" textlink="">
      <xdr:nvSpPr>
        <xdr:cNvPr id="5" name="Pijl-rechts 5">
          <a:extLst>
            <a:ext uri="{FF2B5EF4-FFF2-40B4-BE49-F238E27FC236}">
              <a16:creationId xmlns:a16="http://schemas.microsoft.com/office/drawing/2014/main" id="{8AEBB03E-4B1E-4828-8E79-85F729D2C92E}"/>
            </a:ext>
            <a:ext uri="{147F2762-F138-4A5C-976F-8EAC2B608ADB}">
              <a16:predDERef xmlns:a16="http://schemas.microsoft.com/office/drawing/2014/main" pred="{CC974A47-5044-5D6E-AE1C-98C333721D2F}"/>
            </a:ext>
          </a:extLst>
        </xdr:cNvPr>
        <xdr:cNvSpPr/>
      </xdr:nvSpPr>
      <xdr:spPr>
        <a:xfrm rot="5400000">
          <a:off x="14187489" y="6136956"/>
          <a:ext cx="375284" cy="381002"/>
        </a:xfrm>
        <a:prstGeom prst="rightArrow">
          <a:avLst/>
        </a:prstGeom>
        <a:solidFill>
          <a:srgbClr val="AB81FF"/>
        </a:solidFill>
        <a:ln>
          <a:noFill/>
        </a:ln>
      </xdr:spPr>
      <xdr:style>
        <a:lnRef idx="2">
          <a:schemeClr val="accent2">
            <a:shade val="15000"/>
          </a:schemeClr>
        </a:lnRef>
        <a:fillRef idx="1">
          <a:schemeClr val="accent2"/>
        </a:fillRef>
        <a:effectRef idx="0">
          <a:schemeClr val="accent2"/>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endParaRPr lang="nl-BE" sz="1100"/>
        </a:p>
      </xdr:txBody>
    </xdr:sp>
    <xdr:clientData/>
  </xdr:twoCellAnchor>
  <xdr:oneCellAnchor>
    <xdr:from>
      <xdr:col>9</xdr:col>
      <xdr:colOff>105253</xdr:colOff>
      <xdr:row>29</xdr:row>
      <xdr:rowOff>130492</xdr:rowOff>
    </xdr:from>
    <xdr:ext cx="3478528" cy="2503506"/>
    <xdr:sp macro="" textlink="">
      <xdr:nvSpPr>
        <xdr:cNvPr id="6" name="Tekstvak 5">
          <a:extLst>
            <a:ext uri="{FF2B5EF4-FFF2-40B4-BE49-F238E27FC236}">
              <a16:creationId xmlns:a16="http://schemas.microsoft.com/office/drawing/2014/main" id="{D53EBB88-562D-4D49-9268-7B8B1A45CECE}"/>
            </a:ext>
          </a:extLst>
        </xdr:cNvPr>
        <xdr:cNvSpPr txBox="1"/>
      </xdr:nvSpPr>
      <xdr:spPr>
        <a:xfrm>
          <a:off x="12743023" y="6592252"/>
          <a:ext cx="3478528" cy="2503506"/>
        </a:xfrm>
        <a:prstGeom prst="rect">
          <a:avLst/>
        </a:prstGeom>
        <a:solidFill>
          <a:srgbClr val="AB81FF"/>
        </a:solid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nl-BE" sz="1100"/>
            <a:t>Hier moet</a:t>
          </a:r>
          <a:r>
            <a:rPr lang="nl-BE" sz="1100" baseline="0"/>
            <a:t> een bijkomende toets gedaan worden.</a:t>
          </a:r>
        </a:p>
        <a:p>
          <a:r>
            <a:rPr lang="nl-BE" sz="1100"/>
            <a:t>Waren</a:t>
          </a:r>
          <a:r>
            <a:rPr lang="nl-BE" sz="1100" baseline="0"/>
            <a:t> er </a:t>
          </a:r>
          <a:r>
            <a:rPr lang="nl-BE" sz="1100" b="1" baseline="0"/>
            <a:t>voldoende NER</a:t>
          </a:r>
          <a:r>
            <a:rPr lang="nl-BE" sz="1100" baseline="0"/>
            <a:t> beschikbaar </a:t>
          </a:r>
          <a:r>
            <a:rPr lang="nl-BE" sz="1100" b="1" baseline="0"/>
            <a:t>op 01/01/2024 </a:t>
          </a:r>
          <a:r>
            <a:rPr lang="nl-BE" sz="1100" baseline="0"/>
            <a:t>volgens 'de gemiddelde veebezetting die overeenkomt met de vergunning'?</a:t>
          </a:r>
        </a:p>
        <a:p>
          <a:endParaRPr lang="nl-BE" sz="1100" baseline="0"/>
        </a:p>
        <a:p>
          <a:r>
            <a:rPr lang="nl-BE" sz="1100" i="1" baseline="0"/>
            <a:t>'De gemiddelde veebezetting die overeenkomt met de vergunning' </a:t>
          </a:r>
        </a:p>
        <a:p>
          <a:r>
            <a:rPr lang="nl-BE" sz="1100" i="1" baseline="0"/>
            <a:t>= vergunde dierplaatsen * (1 - het leegstands%)</a:t>
          </a:r>
        </a:p>
        <a:p>
          <a:endParaRPr lang="nl-BE" sz="1100" i="1" baseline="0"/>
        </a:p>
        <a:p>
          <a:r>
            <a:rPr lang="nl-BE" sz="1100" baseline="0"/>
            <a:t>Indien er onvoldoende NER beschikbaar waren op 01/01/2024, dan moet hier begrensd worden.</a:t>
          </a:r>
        </a:p>
        <a:p>
          <a:endParaRPr lang="nl-BE" sz="1100"/>
        </a:p>
        <a:p>
          <a:r>
            <a:rPr lang="nl-BE" sz="1100"/>
            <a:t>De</a:t>
          </a:r>
          <a:r>
            <a:rPr lang="nl-BE" sz="1100" baseline="0"/>
            <a:t> exacte berekening van de begrenzing is te complex om in dit rekenblad verder uit te werken.</a:t>
          </a:r>
          <a:endParaRPr lang="nl-BE" sz="1100"/>
        </a:p>
      </xdr:txBody>
    </xdr:sp>
    <xdr:clientData/>
  </xdr:oneCellAnchor>
  <xdr:twoCellAnchor>
    <xdr:from>
      <xdr:col>14</xdr:col>
      <xdr:colOff>814917</xdr:colOff>
      <xdr:row>27</xdr:row>
      <xdr:rowOff>52918</xdr:rowOff>
    </xdr:from>
    <xdr:to>
      <xdr:col>15</xdr:col>
      <xdr:colOff>212938</xdr:colOff>
      <xdr:row>29</xdr:row>
      <xdr:rowOff>54822</xdr:rowOff>
    </xdr:to>
    <xdr:sp macro="" textlink="">
      <xdr:nvSpPr>
        <xdr:cNvPr id="7" name="Pijl: rechts 6">
          <a:extLst>
            <a:ext uri="{FF2B5EF4-FFF2-40B4-BE49-F238E27FC236}">
              <a16:creationId xmlns:a16="http://schemas.microsoft.com/office/drawing/2014/main" id="{3D7C9EA8-8D86-456B-BEC7-9C26204CE067}"/>
            </a:ext>
          </a:extLst>
        </xdr:cNvPr>
        <xdr:cNvSpPr/>
      </xdr:nvSpPr>
      <xdr:spPr>
        <a:xfrm rot="5400000">
          <a:off x="18548563" y="6129867"/>
          <a:ext cx="373379" cy="400051"/>
        </a:xfrm>
        <a:prstGeom prst="rightArrow">
          <a:avLst/>
        </a:prstGeom>
        <a:solidFill>
          <a:srgbClr val="79D2FF"/>
        </a:solidFill>
        <a:ln>
          <a:noFill/>
        </a:ln>
      </xdr:spPr>
      <xdr:style>
        <a:lnRef idx="2">
          <a:schemeClr val="accent2">
            <a:shade val="15000"/>
          </a:schemeClr>
        </a:lnRef>
        <a:fillRef idx="1">
          <a:schemeClr val="accent2"/>
        </a:fillRef>
        <a:effectRef idx="0">
          <a:schemeClr val="accent2"/>
        </a:effectRef>
        <a:fontRef idx="minor">
          <a:schemeClr val="lt1"/>
        </a:fontRef>
      </xdr:style>
      <xdr:txBody>
        <a:bodyPr vertOverflow="clip" horzOverflow="clip" rtlCol="0" anchor="t"/>
        <a:lstStyle/>
        <a:p>
          <a:pPr algn="l"/>
          <a:endParaRPr lang="nl-BE" sz="1100"/>
        </a:p>
      </xdr:txBody>
    </xdr:sp>
    <xdr:clientData/>
  </xdr:twoCellAnchor>
  <xdr:oneCellAnchor>
    <xdr:from>
      <xdr:col>12</xdr:col>
      <xdr:colOff>630448</xdr:colOff>
      <xdr:row>29</xdr:row>
      <xdr:rowOff>121868</xdr:rowOff>
    </xdr:from>
    <xdr:ext cx="3867150" cy="1308100"/>
    <xdr:sp macro="" textlink="">
      <xdr:nvSpPr>
        <xdr:cNvPr id="8" name="Tekstvak 7">
          <a:extLst>
            <a:ext uri="{FF2B5EF4-FFF2-40B4-BE49-F238E27FC236}">
              <a16:creationId xmlns:a16="http://schemas.microsoft.com/office/drawing/2014/main" id="{86E64BDE-2FED-408B-A6CB-C59405063702}"/>
            </a:ext>
            <a:ext uri="{147F2762-F138-4A5C-976F-8EAC2B608ADB}">
              <a16:predDERef xmlns:a16="http://schemas.microsoft.com/office/drawing/2014/main" pred="{B29BAE8A-6939-44E8-A6B2-3B991BD8E75C}"/>
            </a:ext>
          </a:extLst>
        </xdr:cNvPr>
        <xdr:cNvSpPr txBox="1"/>
      </xdr:nvSpPr>
      <xdr:spPr>
        <a:xfrm>
          <a:off x="16323838" y="6581723"/>
          <a:ext cx="3867150" cy="1308100"/>
        </a:xfrm>
        <a:prstGeom prst="rect">
          <a:avLst/>
        </a:prstGeom>
        <a:solidFill>
          <a:srgbClr val="79D2FF"/>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nl-BE" sz="1100"/>
            <a:t>Indien de emissies</a:t>
          </a:r>
          <a:r>
            <a:rPr lang="nl-BE" sz="1100" baseline="0"/>
            <a:t> </a:t>
          </a:r>
          <a:r>
            <a:rPr lang="nl-BE" sz="1100" b="1" baseline="0"/>
            <a:t>MBA jaar x  &lt; vergunde emissies jaar x</a:t>
          </a:r>
        </a:p>
        <a:p>
          <a:r>
            <a:rPr lang="nl-BE" sz="1100" baseline="0"/>
            <a:t>→ OK. De emissie jaar x = </a:t>
          </a:r>
          <a:r>
            <a:rPr lang="nl-BE" sz="1100" b="1" baseline="0"/>
            <a:t>emissies MBA jaar x</a:t>
          </a:r>
        </a:p>
        <a:p>
          <a:endParaRPr lang="nl-BE" sz="1100" baseline="0"/>
        </a:p>
        <a:p>
          <a:r>
            <a:rPr lang="nl-BE" sz="1100" baseline="0"/>
            <a:t>Indien de </a:t>
          </a:r>
          <a:r>
            <a:rPr lang="nl-BE" sz="1100" b="1" baseline="0"/>
            <a:t>emissies MBA jaar x &gt; vergunde emissies jaar x</a:t>
          </a:r>
        </a:p>
        <a:p>
          <a:r>
            <a:rPr lang="nl-BE" sz="1100" baseline="0"/>
            <a:t>→ Er dient begrensd te worden tot de vergunde emissies. </a:t>
          </a:r>
        </a:p>
        <a:p>
          <a:r>
            <a:rPr lang="nl-BE" sz="1100" baseline="0"/>
            <a:t>De emissie jaar x = </a:t>
          </a:r>
          <a:r>
            <a:rPr lang="nl-BE" sz="1100" b="1" baseline="0"/>
            <a:t>vergunde emissies jaar x</a:t>
          </a: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7</xdr:col>
      <xdr:colOff>828675</xdr:colOff>
      <xdr:row>21</xdr:row>
      <xdr:rowOff>66676</xdr:rowOff>
    </xdr:from>
    <xdr:to>
      <xdr:col>8</xdr:col>
      <xdr:colOff>228602</xdr:colOff>
      <xdr:row>23</xdr:row>
      <xdr:rowOff>70485</xdr:rowOff>
    </xdr:to>
    <xdr:sp macro="" textlink="">
      <xdr:nvSpPr>
        <xdr:cNvPr id="3" name="Pijl: rechts 2">
          <a:extLst>
            <a:ext uri="{FF2B5EF4-FFF2-40B4-BE49-F238E27FC236}">
              <a16:creationId xmlns:a16="http://schemas.microsoft.com/office/drawing/2014/main" id="{1214F1FF-FBDC-452B-A566-7105CF24D4CB}"/>
            </a:ext>
          </a:extLst>
        </xdr:cNvPr>
        <xdr:cNvSpPr/>
      </xdr:nvSpPr>
      <xdr:spPr>
        <a:xfrm rot="5400000">
          <a:off x="11465244" y="6133147"/>
          <a:ext cx="375284" cy="411482"/>
        </a:xfrm>
        <a:prstGeom prst="rightArrow">
          <a:avLst/>
        </a:prstGeom>
        <a:solidFill>
          <a:schemeClr val="accent2"/>
        </a:solidFill>
        <a:ln>
          <a:noFill/>
        </a:ln>
      </xdr:spPr>
      <xdr:style>
        <a:lnRef idx="2">
          <a:schemeClr val="accent2">
            <a:shade val="15000"/>
          </a:schemeClr>
        </a:lnRef>
        <a:fillRef idx="1">
          <a:schemeClr val="accent2"/>
        </a:fillRef>
        <a:effectRef idx="0">
          <a:schemeClr val="accent2"/>
        </a:effectRef>
        <a:fontRef idx="minor">
          <a:schemeClr val="lt1"/>
        </a:fontRef>
      </xdr:style>
      <xdr:txBody>
        <a:bodyPr vertOverflow="clip" horzOverflow="clip" rtlCol="0" anchor="t"/>
        <a:lstStyle/>
        <a:p>
          <a:pPr algn="l"/>
          <a:endParaRPr lang="nl-BE" sz="1100"/>
        </a:p>
      </xdr:txBody>
    </xdr:sp>
    <xdr:clientData/>
  </xdr:twoCellAnchor>
  <xdr:oneCellAnchor>
    <xdr:from>
      <xdr:col>5</xdr:col>
      <xdr:colOff>637064</xdr:colOff>
      <xdr:row>23</xdr:row>
      <xdr:rowOff>128587</xdr:rowOff>
    </xdr:from>
    <xdr:ext cx="3867150" cy="1308100"/>
    <xdr:sp macro="" textlink="">
      <xdr:nvSpPr>
        <xdr:cNvPr id="4" name="Tekstvak 3">
          <a:extLst>
            <a:ext uri="{FF2B5EF4-FFF2-40B4-BE49-F238E27FC236}">
              <a16:creationId xmlns:a16="http://schemas.microsoft.com/office/drawing/2014/main" id="{D949C60F-B26C-4CF6-B3DC-24663B1E3A2B}"/>
            </a:ext>
            <a:ext uri="{147F2762-F138-4A5C-976F-8EAC2B608ADB}">
              <a16:predDERef xmlns:a16="http://schemas.microsoft.com/office/drawing/2014/main" pred="{B29BAE8A-6939-44E8-A6B2-3B991BD8E75C}"/>
            </a:ext>
          </a:extLst>
        </xdr:cNvPr>
        <xdr:cNvSpPr txBox="1"/>
      </xdr:nvSpPr>
      <xdr:spPr>
        <a:xfrm>
          <a:off x="8779034" y="6590347"/>
          <a:ext cx="3867150" cy="1308100"/>
        </a:xfrm>
        <a:prstGeom prst="rect">
          <a:avLst/>
        </a:prstGeom>
        <a:solidFill>
          <a:schemeClr val="accent2"/>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nl-BE" sz="1100"/>
            <a:t>Indien de emissies</a:t>
          </a:r>
          <a:r>
            <a:rPr lang="nl-BE" sz="1100" baseline="0"/>
            <a:t> </a:t>
          </a:r>
          <a:r>
            <a:rPr lang="nl-BE" sz="1100" b="1" baseline="0"/>
            <a:t>MBA 2021 &lt; vergunde emissies 2021</a:t>
          </a:r>
        </a:p>
        <a:p>
          <a:r>
            <a:rPr lang="nl-BE" sz="1100" baseline="0"/>
            <a:t>→ OK. De emissie referentiesituatie 2021 = </a:t>
          </a:r>
          <a:r>
            <a:rPr lang="nl-BE" sz="1100" b="1" baseline="0"/>
            <a:t>emissies MBA 2021</a:t>
          </a:r>
        </a:p>
        <a:p>
          <a:endParaRPr lang="nl-BE" sz="1100" baseline="0"/>
        </a:p>
        <a:p>
          <a:r>
            <a:rPr lang="nl-BE" sz="1100" baseline="0"/>
            <a:t>Indien de </a:t>
          </a:r>
          <a:r>
            <a:rPr lang="nl-BE" sz="1100" b="1" baseline="0"/>
            <a:t>emissies MBA 2021 &gt; vergunde emissies 2021</a:t>
          </a:r>
        </a:p>
        <a:p>
          <a:r>
            <a:rPr lang="nl-BE" sz="1100" baseline="0"/>
            <a:t>→ Er dient begrensd te worden tot de vergunde emissies. </a:t>
          </a:r>
        </a:p>
        <a:p>
          <a:r>
            <a:rPr lang="nl-BE" sz="1100" baseline="0"/>
            <a:t>De emissie referentiesituatie 2021 = </a:t>
          </a:r>
          <a:r>
            <a:rPr lang="nl-BE" sz="1100" b="1" baseline="0"/>
            <a:t>vergunde emissies 2021</a:t>
          </a:r>
        </a:p>
      </xdr:txBody>
    </xdr:sp>
    <xdr:clientData/>
  </xdr:oneCellAnchor>
  <xdr:twoCellAnchor>
    <xdr:from>
      <xdr:col>10</xdr:col>
      <xdr:colOff>504825</xdr:colOff>
      <xdr:row>21</xdr:row>
      <xdr:rowOff>57150</xdr:rowOff>
    </xdr:from>
    <xdr:to>
      <xdr:col>10</xdr:col>
      <xdr:colOff>885827</xdr:colOff>
      <xdr:row>23</xdr:row>
      <xdr:rowOff>60959</xdr:rowOff>
    </xdr:to>
    <xdr:sp macro="" textlink="">
      <xdr:nvSpPr>
        <xdr:cNvPr id="5" name="Pijl-rechts 5">
          <a:extLst>
            <a:ext uri="{FF2B5EF4-FFF2-40B4-BE49-F238E27FC236}">
              <a16:creationId xmlns:a16="http://schemas.microsoft.com/office/drawing/2014/main" id="{C5907909-4FBD-4A87-9F08-9FF2F5809587}"/>
            </a:ext>
            <a:ext uri="{147F2762-F138-4A5C-976F-8EAC2B608ADB}">
              <a16:predDERef xmlns:a16="http://schemas.microsoft.com/office/drawing/2014/main" pred="{CC974A47-5044-5D6E-AE1C-98C333721D2F}"/>
            </a:ext>
          </a:extLst>
        </xdr:cNvPr>
        <xdr:cNvSpPr/>
      </xdr:nvSpPr>
      <xdr:spPr>
        <a:xfrm rot="5400000">
          <a:off x="14187489" y="6136956"/>
          <a:ext cx="375284" cy="381002"/>
        </a:xfrm>
        <a:prstGeom prst="rightArrow">
          <a:avLst/>
        </a:prstGeom>
        <a:solidFill>
          <a:srgbClr val="AB81FF"/>
        </a:solidFill>
        <a:ln>
          <a:noFill/>
        </a:ln>
      </xdr:spPr>
      <xdr:style>
        <a:lnRef idx="2">
          <a:schemeClr val="accent2">
            <a:shade val="15000"/>
          </a:schemeClr>
        </a:lnRef>
        <a:fillRef idx="1">
          <a:schemeClr val="accent2"/>
        </a:fillRef>
        <a:effectRef idx="0">
          <a:schemeClr val="accent2"/>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endParaRPr lang="nl-BE" sz="1100"/>
        </a:p>
      </xdr:txBody>
    </xdr:sp>
    <xdr:clientData/>
  </xdr:twoCellAnchor>
  <xdr:oneCellAnchor>
    <xdr:from>
      <xdr:col>9</xdr:col>
      <xdr:colOff>105253</xdr:colOff>
      <xdr:row>23</xdr:row>
      <xdr:rowOff>130492</xdr:rowOff>
    </xdr:from>
    <xdr:ext cx="3478528" cy="2917508"/>
    <xdr:sp macro="" textlink="">
      <xdr:nvSpPr>
        <xdr:cNvPr id="6" name="Tekstvak 5">
          <a:extLst>
            <a:ext uri="{FF2B5EF4-FFF2-40B4-BE49-F238E27FC236}">
              <a16:creationId xmlns:a16="http://schemas.microsoft.com/office/drawing/2014/main" id="{5372F476-8EC3-47B6-852B-D2524504C26A}"/>
            </a:ext>
          </a:extLst>
        </xdr:cNvPr>
        <xdr:cNvSpPr txBox="1"/>
      </xdr:nvSpPr>
      <xdr:spPr>
        <a:xfrm>
          <a:off x="12744928" y="5683567"/>
          <a:ext cx="3478528" cy="2917508"/>
        </a:xfrm>
        <a:prstGeom prst="rect">
          <a:avLst/>
        </a:prstGeom>
        <a:solidFill>
          <a:srgbClr val="AB81FF"/>
        </a:solid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nl-BE" sz="1100"/>
            <a:t>Hier moet</a:t>
          </a:r>
          <a:r>
            <a:rPr lang="nl-BE" sz="1100" baseline="0"/>
            <a:t> een bijkomende toets gedaan worden.</a:t>
          </a:r>
        </a:p>
        <a:p>
          <a:r>
            <a:rPr lang="nl-BE" sz="1100"/>
            <a:t>Waren</a:t>
          </a:r>
          <a:r>
            <a:rPr lang="nl-BE" sz="1100" baseline="0"/>
            <a:t> er </a:t>
          </a:r>
          <a:r>
            <a:rPr lang="nl-BE" sz="1100" b="1" baseline="0"/>
            <a:t>voldoende NER</a:t>
          </a:r>
          <a:r>
            <a:rPr lang="nl-BE" sz="1100" baseline="0"/>
            <a:t> beschikbaar </a:t>
          </a:r>
          <a:r>
            <a:rPr lang="nl-BE" sz="1100" b="1" baseline="0"/>
            <a:t>op 01/01/2024 </a:t>
          </a:r>
          <a:r>
            <a:rPr lang="nl-BE" sz="1100" baseline="0"/>
            <a:t>volgens 'de gemiddelde veebezetting die overeenkomt met de vergunning'?</a:t>
          </a:r>
        </a:p>
        <a:p>
          <a:endParaRPr lang="nl-BE" sz="1100" baseline="0"/>
        </a:p>
        <a:p>
          <a:r>
            <a:rPr lang="nl-BE" sz="1100" i="1" baseline="0"/>
            <a:t>'De gemiddelde veebezetting die overeenkomt met de vergunning' </a:t>
          </a:r>
        </a:p>
        <a:p>
          <a:r>
            <a:rPr lang="nl-BE" sz="1100" i="1" baseline="0"/>
            <a:t>= vergunde dierplaatsen * (1 - het leegstands%)</a:t>
          </a:r>
        </a:p>
        <a:p>
          <a:r>
            <a:rPr lang="nl-BE" sz="1100" i="1" baseline="0">
              <a:solidFill>
                <a:sysClr val="windowText" lastClr="000000"/>
              </a:solidFill>
            </a:rPr>
            <a:t>→ TIP: leegstands% enkel van toepassing bij vleeskalveren op vleeskalverbeslag.</a:t>
          </a:r>
        </a:p>
        <a:p>
          <a:endParaRPr lang="nl-BE" sz="1100" i="1" baseline="0"/>
        </a:p>
        <a:p>
          <a:r>
            <a:rPr lang="nl-BE" sz="1100" baseline="0"/>
            <a:t>Indien er onvoldoende NER beschikbaar waren op 01/01/2024, dan moet hier begrensd worden.</a:t>
          </a:r>
        </a:p>
        <a:p>
          <a:endParaRPr lang="nl-BE" sz="1100"/>
        </a:p>
        <a:p>
          <a:r>
            <a:rPr lang="nl-BE" sz="1100"/>
            <a:t>De</a:t>
          </a:r>
          <a:r>
            <a:rPr lang="nl-BE" sz="1100" baseline="0"/>
            <a:t> exacte berekening van de begrenzing is te complex om in dit rekenblad verder uit te werken.</a:t>
          </a:r>
          <a:endParaRPr lang="nl-BE" sz="1100"/>
        </a:p>
      </xdr:txBody>
    </xdr:sp>
    <xdr:clientData/>
  </xdr:oneCellAnchor>
  <xdr:twoCellAnchor>
    <xdr:from>
      <xdr:col>14</xdr:col>
      <xdr:colOff>814917</xdr:colOff>
      <xdr:row>21</xdr:row>
      <xdr:rowOff>52918</xdr:rowOff>
    </xdr:from>
    <xdr:to>
      <xdr:col>15</xdr:col>
      <xdr:colOff>212938</xdr:colOff>
      <xdr:row>23</xdr:row>
      <xdr:rowOff>54822</xdr:rowOff>
    </xdr:to>
    <xdr:sp macro="" textlink="">
      <xdr:nvSpPr>
        <xdr:cNvPr id="7" name="Pijl: rechts 6">
          <a:extLst>
            <a:ext uri="{FF2B5EF4-FFF2-40B4-BE49-F238E27FC236}">
              <a16:creationId xmlns:a16="http://schemas.microsoft.com/office/drawing/2014/main" id="{C176DA51-1D4C-4C2A-B7A2-2607D7B6B0F6}"/>
            </a:ext>
          </a:extLst>
        </xdr:cNvPr>
        <xdr:cNvSpPr/>
      </xdr:nvSpPr>
      <xdr:spPr>
        <a:xfrm rot="5400000">
          <a:off x="18548563" y="6129867"/>
          <a:ext cx="373379" cy="400051"/>
        </a:xfrm>
        <a:prstGeom prst="rightArrow">
          <a:avLst/>
        </a:prstGeom>
        <a:solidFill>
          <a:srgbClr val="79D2FF"/>
        </a:solidFill>
        <a:ln>
          <a:noFill/>
        </a:ln>
      </xdr:spPr>
      <xdr:style>
        <a:lnRef idx="2">
          <a:schemeClr val="accent2">
            <a:shade val="15000"/>
          </a:schemeClr>
        </a:lnRef>
        <a:fillRef idx="1">
          <a:schemeClr val="accent2"/>
        </a:fillRef>
        <a:effectRef idx="0">
          <a:schemeClr val="accent2"/>
        </a:effectRef>
        <a:fontRef idx="minor">
          <a:schemeClr val="lt1"/>
        </a:fontRef>
      </xdr:style>
      <xdr:txBody>
        <a:bodyPr vertOverflow="clip" horzOverflow="clip" rtlCol="0" anchor="t"/>
        <a:lstStyle/>
        <a:p>
          <a:pPr algn="l"/>
          <a:endParaRPr lang="nl-BE" sz="1100"/>
        </a:p>
      </xdr:txBody>
    </xdr:sp>
    <xdr:clientData/>
  </xdr:twoCellAnchor>
  <xdr:oneCellAnchor>
    <xdr:from>
      <xdr:col>12</xdr:col>
      <xdr:colOff>630448</xdr:colOff>
      <xdr:row>23</xdr:row>
      <xdr:rowOff>121868</xdr:rowOff>
    </xdr:from>
    <xdr:ext cx="3867150" cy="1308100"/>
    <xdr:sp macro="" textlink="">
      <xdr:nvSpPr>
        <xdr:cNvPr id="8" name="Tekstvak 7">
          <a:extLst>
            <a:ext uri="{FF2B5EF4-FFF2-40B4-BE49-F238E27FC236}">
              <a16:creationId xmlns:a16="http://schemas.microsoft.com/office/drawing/2014/main" id="{D6E1ACE9-1547-4D33-9479-8230FB29EE70}"/>
            </a:ext>
            <a:ext uri="{147F2762-F138-4A5C-976F-8EAC2B608ADB}">
              <a16:predDERef xmlns:a16="http://schemas.microsoft.com/office/drawing/2014/main" pred="{B29BAE8A-6939-44E8-A6B2-3B991BD8E75C}"/>
            </a:ext>
          </a:extLst>
        </xdr:cNvPr>
        <xdr:cNvSpPr txBox="1"/>
      </xdr:nvSpPr>
      <xdr:spPr>
        <a:xfrm>
          <a:off x="16323838" y="6581723"/>
          <a:ext cx="3867150" cy="1308100"/>
        </a:xfrm>
        <a:prstGeom prst="rect">
          <a:avLst/>
        </a:prstGeom>
        <a:solidFill>
          <a:srgbClr val="79D2FF"/>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nl-BE" sz="1100"/>
            <a:t>Indien de emissies</a:t>
          </a:r>
          <a:r>
            <a:rPr lang="nl-BE" sz="1100" baseline="0"/>
            <a:t> </a:t>
          </a:r>
          <a:r>
            <a:rPr lang="nl-BE" sz="1100" b="1" baseline="0"/>
            <a:t>MBA jaar x  &lt; vergunde emissies jaar x</a:t>
          </a:r>
        </a:p>
        <a:p>
          <a:r>
            <a:rPr lang="nl-BE" sz="1100" baseline="0"/>
            <a:t>→ OK. De emissie jaar x = </a:t>
          </a:r>
          <a:r>
            <a:rPr lang="nl-BE" sz="1100" b="1" baseline="0"/>
            <a:t>emissies MBA jaar x</a:t>
          </a:r>
        </a:p>
        <a:p>
          <a:endParaRPr lang="nl-BE" sz="1100" baseline="0"/>
        </a:p>
        <a:p>
          <a:r>
            <a:rPr lang="nl-BE" sz="1100" baseline="0"/>
            <a:t>Indien de </a:t>
          </a:r>
          <a:r>
            <a:rPr lang="nl-BE" sz="1100" b="1" baseline="0"/>
            <a:t>emissies MBA jaar x &gt; vergunde emissies jaar x</a:t>
          </a:r>
        </a:p>
        <a:p>
          <a:r>
            <a:rPr lang="nl-BE" sz="1100" baseline="0"/>
            <a:t>→ Er dient begrensd te worden tot de vergunde emissies. </a:t>
          </a:r>
        </a:p>
        <a:p>
          <a:r>
            <a:rPr lang="nl-BE" sz="1100" baseline="0"/>
            <a:t>De emissie jaar x = </a:t>
          </a:r>
          <a:r>
            <a:rPr lang="nl-BE" sz="1100" b="1" baseline="0"/>
            <a:t>vergunde emissies jaar x</a:t>
          </a: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boerenbond.be/form/gepaste-toekomst" TargetMode="External"/><Relationship Id="rId7" Type="http://schemas.openxmlformats.org/officeDocument/2006/relationships/drawing" Target="../drawings/drawing1.xml"/><Relationship Id="rId2" Type="http://schemas.openxmlformats.org/officeDocument/2006/relationships/hyperlink" Target="https://www.boerenbond.be/diensten/pas-advies" TargetMode="External"/><Relationship Id="rId1" Type="http://schemas.openxmlformats.org/officeDocument/2006/relationships/hyperlink" Target="https://www.boerenbond.be/nieuws/webinar-2021-had-ik-een-lage-veebezetting-wat-nu" TargetMode="External"/><Relationship Id="rId6" Type="http://schemas.openxmlformats.org/officeDocument/2006/relationships/hyperlink" Target="https://www.vlaanderen.be/stikstof-in-vlaanderen/vraag-en-antwoord/vraag-en-antwoord-pas-referentie-2030" TargetMode="External"/><Relationship Id="rId5" Type="http://schemas.openxmlformats.org/officeDocument/2006/relationships/hyperlink" Target="https://lv.vlaanderen.be/nieuws/pas-referentietool-en-commissie-afwijkende-pas-referentiesituatie-operationeel" TargetMode="External"/><Relationship Id="rId4" Type="http://schemas.openxmlformats.org/officeDocument/2006/relationships/hyperlink" Target="https://www.boerenbond.be/nieuws/kom-ik-aanmerking-voor-een-afwijkende-berekening-van-mijn-referentiesituatie-2021"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s://www.vlm.be/nl/SiteCollectionDocuments/Mestbank/Emissiearme_stallen/Varkens/V-3.pdf" TargetMode="External"/><Relationship Id="rId2" Type="http://schemas.openxmlformats.org/officeDocument/2006/relationships/hyperlink" Target="https://www.vlm.be/nl/SiteCollectionDocuments/Mestbank/Emissiearme_stallen/Varkens/V-2.pdf" TargetMode="External"/><Relationship Id="rId1" Type="http://schemas.openxmlformats.org/officeDocument/2006/relationships/hyperlink" Target="https://www.vlm.be/nl/SiteCollectionDocuments/Mestbank/Emissiearme_stallen/Varkens/V-1.pdf" TargetMode="External"/><Relationship Id="rId6" Type="http://schemas.openxmlformats.org/officeDocument/2006/relationships/drawing" Target="../drawings/drawing2.xml"/><Relationship Id="rId5" Type="http://schemas.openxmlformats.org/officeDocument/2006/relationships/hyperlink" Target="https://www.vlm.be/nl/SiteCollectionDocuments/Mestbank/Emissiearme_stallen/Varkens/AV_110kg.pdf" TargetMode="External"/><Relationship Id="rId4" Type="http://schemas.openxmlformats.org/officeDocument/2006/relationships/hyperlink" Target="https://www.vlm.be/nl/SiteCollectionDocuments/Mestbank/Emissiearme_stallen/Varkens/V-4.pdf" TargetMode="External"/></Relationships>
</file>

<file path=xl/worksheets/_rels/sheet4.xml.rels><?xml version="1.0" encoding="UTF-8" standalone="yes"?>
<Relationships xmlns="http://schemas.openxmlformats.org/package/2006/relationships"><Relationship Id="rId8" Type="http://schemas.openxmlformats.org/officeDocument/2006/relationships/drawing" Target="../drawings/drawing3.xml"/><Relationship Id="rId3" Type="http://schemas.openxmlformats.org/officeDocument/2006/relationships/hyperlink" Target="https://www.vlm.be/nl/SiteCollectionDocuments/Mestbank/Emissiearme_stallen/Pluimvee/P-3.pdf" TargetMode="External"/><Relationship Id="rId7" Type="http://schemas.openxmlformats.org/officeDocument/2006/relationships/hyperlink" Target="https://www.vlm.be/nl/SiteCollectionDocuments/Mestbank/Emissiearme_stallen/Pluimvee/P-7.pdf" TargetMode="External"/><Relationship Id="rId2" Type="http://schemas.openxmlformats.org/officeDocument/2006/relationships/hyperlink" Target="https://www.vlm.be/nl/SiteCollectionDocuments/Mestbank/Emissiearme_stallen/Pluimvee/P-2.pdf" TargetMode="External"/><Relationship Id="rId1" Type="http://schemas.openxmlformats.org/officeDocument/2006/relationships/hyperlink" Target="https://www.vlm.be/nl/SiteCollectionDocuments/Mestbank/Emissiearme_stallen/Pluimvee/P-1.pdf" TargetMode="External"/><Relationship Id="rId6" Type="http://schemas.openxmlformats.org/officeDocument/2006/relationships/hyperlink" Target="https://www.vlm.be/nl/SiteCollectionDocuments/Mestbank/Emissiearme_stallen/Pluimvee/P-6.pdf" TargetMode="External"/><Relationship Id="rId5" Type="http://schemas.openxmlformats.org/officeDocument/2006/relationships/hyperlink" Target="https://www.vlm.be/nl/SiteCollectionDocuments/Mestbank/Emissiearme_stallen/Pluimvee/P-5.pdf" TargetMode="External"/><Relationship Id="rId4" Type="http://schemas.openxmlformats.org/officeDocument/2006/relationships/hyperlink" Target="https://www.vlm.be/nl/SiteCollectionDocuments/Mestbank/Emissiearme_stallen/Pluimvee/P-4.pdf" TargetMode="Externa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7CA84B-0045-4E1C-849E-1EA76EE85C8E}">
  <dimension ref="A1:P33"/>
  <sheetViews>
    <sheetView showGridLines="0" tabSelected="1" zoomScaleNormal="100" workbookViewId="0">
      <selection activeCell="C1" sqref="C1:O1"/>
    </sheetView>
  </sheetViews>
  <sheetFormatPr defaultRowHeight="14.5" x14ac:dyDescent="0.35"/>
  <cols>
    <col min="1" max="1" width="11.54296875" customWidth="1"/>
    <col min="2" max="2" width="25.54296875" customWidth="1"/>
    <col min="16" max="16" width="2.36328125" customWidth="1"/>
  </cols>
  <sheetData>
    <row r="1" spans="1:16" ht="81.650000000000006" customHeight="1" x14ac:dyDescent="0.35">
      <c r="C1" s="194" t="s">
        <v>0</v>
      </c>
      <c r="D1" s="194"/>
      <c r="E1" s="194"/>
      <c r="F1" s="194"/>
      <c r="G1" s="194"/>
      <c r="H1" s="194"/>
      <c r="I1" s="194"/>
      <c r="J1" s="194"/>
      <c r="K1" s="194"/>
      <c r="L1" s="194"/>
      <c r="M1" s="194"/>
      <c r="N1" s="194"/>
      <c r="O1" s="194"/>
    </row>
    <row r="3" spans="1:16" ht="23.5" x14ac:dyDescent="0.55000000000000004">
      <c r="A3" s="104" t="s">
        <v>1</v>
      </c>
      <c r="B3" s="1"/>
      <c r="C3" s="1"/>
      <c r="D3" s="1"/>
      <c r="E3" s="1"/>
      <c r="F3" s="1"/>
      <c r="G3" s="1"/>
      <c r="H3" s="1"/>
      <c r="I3" s="1"/>
      <c r="J3" s="1"/>
      <c r="K3" s="1"/>
      <c r="L3" s="1"/>
      <c r="M3" s="1"/>
      <c r="N3" s="1"/>
      <c r="O3" s="1"/>
      <c r="P3" s="1"/>
    </row>
    <row r="4" spans="1:16" ht="13.25" customHeight="1" thickBot="1" x14ac:dyDescent="0.6">
      <c r="A4" s="167"/>
    </row>
    <row r="5" spans="1:16" x14ac:dyDescent="0.35">
      <c r="A5" s="105" t="s">
        <v>7</v>
      </c>
      <c r="B5" s="106" t="s">
        <v>121</v>
      </c>
      <c r="C5" s="106"/>
      <c r="D5" s="107"/>
      <c r="E5" s="107"/>
      <c r="F5" s="107"/>
      <c r="G5" s="107"/>
      <c r="H5" s="107"/>
      <c r="I5" s="107"/>
      <c r="J5" s="107"/>
      <c r="K5" s="107"/>
      <c r="L5" s="107"/>
      <c r="M5" s="107"/>
      <c r="N5" s="107"/>
      <c r="O5" s="107"/>
      <c r="P5" s="108"/>
    </row>
    <row r="6" spans="1:16" x14ac:dyDescent="0.35">
      <c r="A6" s="109"/>
      <c r="B6" s="168" t="s">
        <v>122</v>
      </c>
      <c r="C6" s="168"/>
      <c r="D6" s="1"/>
      <c r="E6" s="1"/>
      <c r="F6" s="1"/>
      <c r="G6" s="1"/>
      <c r="H6" s="1"/>
      <c r="I6" s="1"/>
      <c r="J6" s="1"/>
      <c r="K6" s="1"/>
      <c r="L6" s="1"/>
      <c r="M6" s="1"/>
      <c r="N6" s="1"/>
      <c r="O6" s="1"/>
      <c r="P6" s="110"/>
    </row>
    <row r="7" spans="1:16" ht="15" thickBot="1" x14ac:dyDescent="0.4">
      <c r="A7" s="111"/>
      <c r="B7" s="112" t="s">
        <v>123</v>
      </c>
      <c r="C7" s="112"/>
      <c r="D7" s="113"/>
      <c r="E7" s="113"/>
      <c r="F7" s="113"/>
      <c r="G7" s="113"/>
      <c r="H7" s="113"/>
      <c r="I7" s="113"/>
      <c r="J7" s="113"/>
      <c r="K7" s="113"/>
      <c r="L7" s="113"/>
      <c r="M7" s="113"/>
      <c r="N7" s="113"/>
      <c r="O7" s="113"/>
      <c r="P7" s="114"/>
    </row>
    <row r="8" spans="1:16" ht="11.4" customHeight="1" x14ac:dyDescent="0.35">
      <c r="A8" s="54"/>
      <c r="B8" s="54"/>
      <c r="C8" s="54"/>
    </row>
    <row r="9" spans="1:16" x14ac:dyDescent="0.35">
      <c r="A9" s="54" t="s">
        <v>2</v>
      </c>
      <c r="B9" t="s">
        <v>112</v>
      </c>
    </row>
    <row r="10" spans="1:16" x14ac:dyDescent="0.35">
      <c r="B10" t="s">
        <v>3</v>
      </c>
    </row>
    <row r="11" spans="1:16" x14ac:dyDescent="0.35">
      <c r="B11" s="54" t="s">
        <v>113</v>
      </c>
    </row>
    <row r="13" spans="1:16" x14ac:dyDescent="0.35">
      <c r="A13" s="54" t="s">
        <v>4</v>
      </c>
      <c r="B13" t="s">
        <v>114</v>
      </c>
    </row>
    <row r="14" spans="1:16" x14ac:dyDescent="0.35">
      <c r="B14" t="s">
        <v>115</v>
      </c>
    </row>
    <row r="15" spans="1:16" x14ac:dyDescent="0.35">
      <c r="B15" t="s">
        <v>5</v>
      </c>
    </row>
    <row r="16" spans="1:16" x14ac:dyDescent="0.35">
      <c r="B16" t="s">
        <v>116</v>
      </c>
    </row>
    <row r="17" spans="1:2" x14ac:dyDescent="0.35">
      <c r="B17" t="s">
        <v>117</v>
      </c>
    </row>
    <row r="18" spans="1:2" x14ac:dyDescent="0.35">
      <c r="B18" t="s">
        <v>118</v>
      </c>
    </row>
    <row r="20" spans="1:2" x14ac:dyDescent="0.35">
      <c r="A20" s="54" t="s">
        <v>6</v>
      </c>
    </row>
    <row r="21" spans="1:2" x14ac:dyDescent="0.35">
      <c r="B21" t="s">
        <v>155</v>
      </c>
    </row>
    <row r="22" spans="1:2" x14ac:dyDescent="0.35">
      <c r="B22" t="s">
        <v>119</v>
      </c>
    </row>
    <row r="23" spans="1:2" x14ac:dyDescent="0.35">
      <c r="B23" t="s">
        <v>120</v>
      </c>
    </row>
    <row r="25" spans="1:2" x14ac:dyDescent="0.35">
      <c r="A25" s="54" t="s">
        <v>8</v>
      </c>
    </row>
    <row r="26" spans="1:2" x14ac:dyDescent="0.35">
      <c r="B26" s="103" t="s">
        <v>9</v>
      </c>
    </row>
    <row r="27" spans="1:2" x14ac:dyDescent="0.35">
      <c r="B27" s="103" t="s">
        <v>10</v>
      </c>
    </row>
    <row r="28" spans="1:2" x14ac:dyDescent="0.35">
      <c r="B28" s="103" t="s">
        <v>11</v>
      </c>
    </row>
    <row r="29" spans="1:2" x14ac:dyDescent="0.35">
      <c r="B29" s="103" t="s">
        <v>12</v>
      </c>
    </row>
    <row r="30" spans="1:2" x14ac:dyDescent="0.35">
      <c r="B30" s="103" t="s">
        <v>13</v>
      </c>
    </row>
    <row r="31" spans="1:2" x14ac:dyDescent="0.35">
      <c r="B31" s="103"/>
    </row>
    <row r="32" spans="1:2" x14ac:dyDescent="0.35">
      <c r="A32" s="54" t="s">
        <v>14</v>
      </c>
    </row>
    <row r="33" spans="2:2" x14ac:dyDescent="0.35">
      <c r="B33" s="103" t="s">
        <v>15</v>
      </c>
    </row>
  </sheetData>
  <sheetProtection algorithmName="SHA-512" hashValue="Va+S9B2b+BIq3JtL6eIiyvsOdpjhPBpW0/p2bgcYeN493K+d//UBK13aTb4xRv2FcqwMMh0wrB9JfB80gRdfqA==" saltValue="sGGwOjZNMc9wbuCueYyeGg==" spinCount="100000" sheet="1" objects="1" scenarios="1"/>
  <mergeCells count="1">
    <mergeCell ref="C1:O1"/>
  </mergeCells>
  <hyperlinks>
    <hyperlink ref="B26" r:id="rId1" display="https://www.boerenbond.be/nieuws/webinar-2021-had-ik-een-lage-veebezetting-wat-nu" xr:uid="{6A102816-456C-41AD-8322-81388D2E6F0B}"/>
    <hyperlink ref="B28" r:id="rId2" display="https://www.boerenbond.be/diensten/pas-advies" xr:uid="{CA1400C4-2704-49D6-856C-4092D130DED3}"/>
    <hyperlink ref="B33" r:id="rId3" display="https://www.boerenbond.be/form/gepaste-toekomst" xr:uid="{389F25BB-0C78-4422-B4CD-A68E0909C0AD}"/>
    <hyperlink ref="B27" r:id="rId4" display="https://www.boerenbond.be/nieuws/kom-ik-aanmerking-voor-een-afwijkende-berekening-van-mijn-referentiesituatie-2021" xr:uid="{FC629013-CB90-49B7-B6A7-3299EE9B270C}"/>
    <hyperlink ref="B29" r:id="rId5" display="https://lv.vlaanderen.be/nieuws/pas-referentietool-en-commissie-afwijkende-pas-referentiesituatie-operationeel" xr:uid="{98AAD834-3770-41D1-A31B-2583F97B3DEA}"/>
    <hyperlink ref="B30" r:id="rId6" display="https://www.vlaanderen.be/stikstof-in-vlaanderen/vraag-en-antwoord/vraag-en-antwoord-pas-referentie-2030" xr:uid="{BB08988D-8C32-4958-A2DC-C8CBBB172999}"/>
  </hyperlinks>
  <pageMargins left="0.7" right="0.7" top="0.75" bottom="0.75" header="0.3" footer="0.3"/>
  <drawing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6208A4-6862-4979-B9F3-5D37FB3357DA}">
  <dimension ref="A1:D91"/>
  <sheetViews>
    <sheetView showGridLines="0" zoomScaleNormal="100" workbookViewId="0">
      <selection activeCell="F1" sqref="F1"/>
    </sheetView>
  </sheetViews>
  <sheetFormatPr defaultRowHeight="14.5" x14ac:dyDescent="0.35"/>
  <cols>
    <col min="1" max="1" width="45.90625" customWidth="1"/>
    <col min="2" max="2" width="18" customWidth="1"/>
    <col min="3" max="3" width="35.36328125" customWidth="1"/>
    <col min="4" max="4" width="79.6328125" customWidth="1"/>
  </cols>
  <sheetData>
    <row r="1" spans="1:4" s="81" customFormat="1" ht="18.649999999999999" customHeight="1" thickBot="1" x14ac:dyDescent="0.5">
      <c r="A1" s="55" t="s">
        <v>16</v>
      </c>
      <c r="B1" s="55"/>
      <c r="C1" s="55"/>
      <c r="D1" s="55"/>
    </row>
    <row r="2" spans="1:4" s="54" customFormat="1" ht="18.649999999999999" customHeight="1" thickBot="1" x14ac:dyDescent="0.4">
      <c r="A2" s="82" t="s">
        <v>17</v>
      </c>
      <c r="B2" s="83"/>
      <c r="C2" s="83"/>
      <c r="D2" s="84"/>
    </row>
    <row r="3" spans="1:4" ht="15" thickBot="1" x14ac:dyDescent="0.4">
      <c r="A3" s="78" t="s">
        <v>18</v>
      </c>
      <c r="B3" s="79" t="s">
        <v>19</v>
      </c>
      <c r="C3" s="79" t="s">
        <v>20</v>
      </c>
      <c r="D3" s="80" t="s">
        <v>21</v>
      </c>
    </row>
    <row r="4" spans="1:4" x14ac:dyDescent="0.35">
      <c r="A4" s="68" t="s">
        <v>22</v>
      </c>
      <c r="B4" s="60" t="s">
        <v>23</v>
      </c>
      <c r="C4" s="62" t="s">
        <v>24</v>
      </c>
      <c r="D4" s="115" t="s">
        <v>25</v>
      </c>
    </row>
    <row r="5" spans="1:4" x14ac:dyDescent="0.35">
      <c r="A5" s="68"/>
      <c r="B5" s="60" t="s">
        <v>26</v>
      </c>
      <c r="C5" s="62" t="s">
        <v>27</v>
      </c>
      <c r="D5" s="69"/>
    </row>
    <row r="6" spans="1:4" ht="14.4" customHeight="1" x14ac:dyDescent="0.35">
      <c r="A6" s="197" t="s">
        <v>28</v>
      </c>
      <c r="B6" s="60" t="s">
        <v>29</v>
      </c>
      <c r="C6" s="198" t="s">
        <v>30</v>
      </c>
      <c r="D6" s="69"/>
    </row>
    <row r="7" spans="1:4" x14ac:dyDescent="0.35">
      <c r="A7" s="197"/>
      <c r="B7" s="60"/>
      <c r="C7" s="198"/>
      <c r="D7" s="69"/>
    </row>
    <row r="8" spans="1:4" x14ac:dyDescent="0.35">
      <c r="A8" s="197"/>
      <c r="B8" s="60"/>
      <c r="C8" s="198"/>
      <c r="D8" s="69"/>
    </row>
    <row r="9" spans="1:4" x14ac:dyDescent="0.35">
      <c r="A9" s="197"/>
      <c r="B9" s="60"/>
      <c r="C9" s="198"/>
      <c r="D9" s="69"/>
    </row>
    <row r="10" spans="1:4" x14ac:dyDescent="0.35">
      <c r="A10" s="90"/>
      <c r="B10" s="60"/>
      <c r="C10" s="62" t="s">
        <v>31</v>
      </c>
      <c r="D10" s="69"/>
    </row>
    <row r="11" spans="1:4" x14ac:dyDescent="0.35">
      <c r="A11" s="90"/>
      <c r="B11" s="60"/>
      <c r="C11" s="63" t="s">
        <v>32</v>
      </c>
      <c r="D11" s="69"/>
    </row>
    <row r="12" spans="1:4" x14ac:dyDescent="0.35">
      <c r="A12" s="70"/>
      <c r="B12" s="60"/>
      <c r="C12" s="64" t="s">
        <v>33</v>
      </c>
      <c r="D12" s="69"/>
    </row>
    <row r="13" spans="1:4" x14ac:dyDescent="0.35">
      <c r="A13" s="66" t="s">
        <v>34</v>
      </c>
      <c r="B13" s="61" t="s">
        <v>23</v>
      </c>
      <c r="C13" s="61" t="s">
        <v>35</v>
      </c>
      <c r="D13" s="67" t="s">
        <v>36</v>
      </c>
    </row>
    <row r="14" spans="1:4" ht="29" x14ac:dyDescent="0.35">
      <c r="A14" s="68"/>
      <c r="B14" s="60" t="s">
        <v>29</v>
      </c>
      <c r="C14" s="60" t="s">
        <v>32</v>
      </c>
      <c r="D14" s="116" t="s">
        <v>37</v>
      </c>
    </row>
    <row r="15" spans="1:4" x14ac:dyDescent="0.35">
      <c r="A15" s="197" t="s">
        <v>38</v>
      </c>
      <c r="B15" s="60"/>
      <c r="C15" s="60"/>
      <c r="D15" s="69"/>
    </row>
    <row r="16" spans="1:4" x14ac:dyDescent="0.35">
      <c r="A16" s="197"/>
      <c r="B16" s="60"/>
      <c r="C16" s="60"/>
      <c r="D16" s="69" t="s">
        <v>39</v>
      </c>
    </row>
    <row r="17" spans="1:4" x14ac:dyDescent="0.35">
      <c r="A17" s="197"/>
      <c r="B17" s="60"/>
      <c r="C17" s="60"/>
      <c r="D17" s="117" t="s">
        <v>25</v>
      </c>
    </row>
    <row r="18" spans="1:4" x14ac:dyDescent="0.35">
      <c r="A18" s="68"/>
      <c r="B18" s="65"/>
      <c r="C18" s="65"/>
      <c r="D18" s="20"/>
    </row>
    <row r="19" spans="1:4" x14ac:dyDescent="0.35">
      <c r="A19" s="68"/>
      <c r="B19" s="61" t="s">
        <v>26</v>
      </c>
      <c r="C19" s="61" t="s">
        <v>35</v>
      </c>
      <c r="D19" s="67" t="s">
        <v>40</v>
      </c>
    </row>
    <row r="20" spans="1:4" x14ac:dyDescent="0.35">
      <c r="A20" s="68"/>
      <c r="B20" s="60"/>
      <c r="C20" s="60" t="s">
        <v>32</v>
      </c>
      <c r="D20" s="117" t="s">
        <v>41</v>
      </c>
    </row>
    <row r="21" spans="1:4" x14ac:dyDescent="0.35">
      <c r="A21" s="68"/>
      <c r="B21" s="60"/>
      <c r="C21" s="60"/>
      <c r="D21" s="71"/>
    </row>
    <row r="22" spans="1:4" x14ac:dyDescent="0.35">
      <c r="A22" s="68"/>
      <c r="B22" s="60"/>
      <c r="C22" s="60"/>
      <c r="D22" s="69" t="s">
        <v>42</v>
      </c>
    </row>
    <row r="23" spans="1:4" x14ac:dyDescent="0.35">
      <c r="A23" s="68"/>
      <c r="B23" s="60"/>
      <c r="C23" s="60"/>
      <c r="D23" s="117" t="s">
        <v>25</v>
      </c>
    </row>
    <row r="24" spans="1:4" x14ac:dyDescent="0.35">
      <c r="A24" s="72"/>
      <c r="B24" s="65"/>
      <c r="C24" s="65"/>
      <c r="D24" s="73"/>
    </row>
    <row r="25" spans="1:4" x14ac:dyDescent="0.35">
      <c r="A25" s="66" t="s">
        <v>43</v>
      </c>
      <c r="B25" s="61" t="s">
        <v>23</v>
      </c>
      <c r="C25" s="61" t="s">
        <v>44</v>
      </c>
      <c r="D25" s="67" t="s">
        <v>45</v>
      </c>
    </row>
    <row r="26" spans="1:4" x14ac:dyDescent="0.35">
      <c r="A26" s="197" t="s">
        <v>164</v>
      </c>
      <c r="B26" s="60" t="s">
        <v>26</v>
      </c>
      <c r="C26" s="60" t="s">
        <v>46</v>
      </c>
      <c r="D26" s="117" t="s">
        <v>47</v>
      </c>
    </row>
    <row r="27" spans="1:4" ht="29" x14ac:dyDescent="0.35">
      <c r="A27" s="197"/>
      <c r="B27" s="60" t="s">
        <v>29</v>
      </c>
      <c r="C27" s="59" t="s">
        <v>48</v>
      </c>
      <c r="D27" s="116" t="s">
        <v>173</v>
      </c>
    </row>
    <row r="28" spans="1:4" x14ac:dyDescent="0.35">
      <c r="A28" s="187"/>
      <c r="B28" s="60"/>
      <c r="C28" s="59"/>
      <c r="D28" s="116"/>
    </row>
    <row r="29" spans="1:4" ht="15" thickBot="1" x14ac:dyDescent="0.4">
      <c r="A29" s="74"/>
      <c r="B29" s="75"/>
      <c r="C29" s="76"/>
      <c r="D29" s="193" t="s">
        <v>174</v>
      </c>
    </row>
    <row r="30" spans="1:4" s="54" customFormat="1" ht="18.649999999999999" customHeight="1" thickBot="1" x14ac:dyDescent="0.4">
      <c r="A30" s="91" t="s">
        <v>49</v>
      </c>
      <c r="B30" s="92"/>
      <c r="C30" s="92"/>
      <c r="D30" s="93"/>
    </row>
    <row r="31" spans="1:4" ht="15" thickBot="1" x14ac:dyDescent="0.4">
      <c r="A31" s="86"/>
      <c r="B31" s="79" t="s">
        <v>19</v>
      </c>
      <c r="C31" s="79" t="s">
        <v>20</v>
      </c>
      <c r="D31" s="57" t="s">
        <v>21</v>
      </c>
    </row>
    <row r="32" spans="1:4" x14ac:dyDescent="0.35">
      <c r="A32" s="199" t="s">
        <v>50</v>
      </c>
      <c r="B32" s="60" t="s">
        <v>23</v>
      </c>
      <c r="C32" s="60" t="s">
        <v>51</v>
      </c>
      <c r="D32" s="115" t="s">
        <v>25</v>
      </c>
    </row>
    <row r="33" spans="1:4" x14ac:dyDescent="0.35">
      <c r="A33" s="197"/>
      <c r="B33" s="60" t="s">
        <v>26</v>
      </c>
      <c r="C33" s="60" t="s">
        <v>52</v>
      </c>
      <c r="D33" s="69"/>
    </row>
    <row r="34" spans="1:4" x14ac:dyDescent="0.35">
      <c r="A34" s="87"/>
      <c r="B34" s="60" t="s">
        <v>29</v>
      </c>
      <c r="C34" s="60"/>
      <c r="D34" s="69"/>
    </row>
    <row r="35" spans="1:4" ht="15" thickBot="1" x14ac:dyDescent="0.4">
      <c r="A35" s="88"/>
      <c r="B35" s="76"/>
      <c r="C35" s="76"/>
      <c r="D35" s="77"/>
    </row>
    <row r="36" spans="1:4" s="54" customFormat="1" ht="18.649999999999999" customHeight="1" thickBot="1" x14ac:dyDescent="0.4">
      <c r="A36" s="91" t="s">
        <v>53</v>
      </c>
      <c r="B36" s="92"/>
      <c r="C36" s="92"/>
      <c r="D36" s="93"/>
    </row>
    <row r="37" spans="1:4" ht="15" thickBot="1" x14ac:dyDescent="0.4">
      <c r="A37" s="2" t="s">
        <v>54</v>
      </c>
      <c r="B37" s="56" t="s">
        <v>19</v>
      </c>
      <c r="C37" s="89" t="s">
        <v>20</v>
      </c>
      <c r="D37" s="57" t="s">
        <v>21</v>
      </c>
    </row>
    <row r="38" spans="1:4" ht="43.5" x14ac:dyDescent="0.35">
      <c r="A38" s="94" t="s">
        <v>55</v>
      </c>
      <c r="B38" s="95" t="s">
        <v>23</v>
      </c>
      <c r="C38" s="95" t="s">
        <v>56</v>
      </c>
      <c r="D38" s="118" t="s">
        <v>57</v>
      </c>
    </row>
    <row r="39" spans="1:4" x14ac:dyDescent="0.35">
      <c r="A39" s="96" t="s">
        <v>58</v>
      </c>
      <c r="B39" s="60" t="s">
        <v>26</v>
      </c>
      <c r="C39" s="58"/>
      <c r="D39" s="69"/>
    </row>
    <row r="40" spans="1:4" x14ac:dyDescent="0.35">
      <c r="A40" s="96" t="s">
        <v>59</v>
      </c>
      <c r="B40" s="60" t="s">
        <v>29</v>
      </c>
      <c r="C40" s="58"/>
      <c r="D40" s="69"/>
    </row>
    <row r="41" spans="1:4" x14ac:dyDescent="0.35">
      <c r="A41" s="96" t="s">
        <v>60</v>
      </c>
      <c r="B41" s="58"/>
      <c r="C41" s="58"/>
      <c r="D41" s="69"/>
    </row>
    <row r="42" spans="1:4" x14ac:dyDescent="0.35">
      <c r="A42" s="97"/>
      <c r="B42" s="58"/>
      <c r="C42" s="58"/>
      <c r="D42" s="69"/>
    </row>
    <row r="43" spans="1:4" x14ac:dyDescent="0.35">
      <c r="A43" s="98" t="s">
        <v>61</v>
      </c>
      <c r="B43" s="58"/>
      <c r="C43" s="58"/>
      <c r="D43" s="69"/>
    </row>
    <row r="44" spans="1:4" x14ac:dyDescent="0.35">
      <c r="A44" s="99"/>
      <c r="B44" s="58"/>
      <c r="C44" s="58"/>
      <c r="D44" s="69"/>
    </row>
    <row r="45" spans="1:4" x14ac:dyDescent="0.35">
      <c r="A45" s="195" t="s">
        <v>62</v>
      </c>
      <c r="B45" s="58"/>
      <c r="C45" s="58"/>
      <c r="D45" s="69"/>
    </row>
    <row r="46" spans="1:4" x14ac:dyDescent="0.35">
      <c r="A46" s="196"/>
      <c r="B46" s="58"/>
      <c r="C46" s="58"/>
      <c r="D46" s="69"/>
    </row>
    <row r="47" spans="1:4" x14ac:dyDescent="0.35">
      <c r="A47" s="99"/>
      <c r="B47" s="58"/>
      <c r="C47" s="58"/>
      <c r="D47" s="69"/>
    </row>
    <row r="48" spans="1:4" x14ac:dyDescent="0.35">
      <c r="A48" s="100" t="s">
        <v>63</v>
      </c>
      <c r="B48" s="58"/>
      <c r="C48" s="58"/>
      <c r="D48" s="69"/>
    </row>
    <row r="49" spans="1:4" x14ac:dyDescent="0.35">
      <c r="A49" s="101"/>
      <c r="B49" s="58"/>
      <c r="C49" s="58"/>
      <c r="D49" s="69"/>
    </row>
    <row r="50" spans="1:4" ht="58" x14ac:dyDescent="0.35">
      <c r="A50" s="100" t="s">
        <v>64</v>
      </c>
      <c r="B50" s="58"/>
      <c r="C50" s="58"/>
      <c r="D50" s="69"/>
    </row>
    <row r="51" spans="1:4" x14ac:dyDescent="0.35">
      <c r="A51" s="90" t="s">
        <v>65</v>
      </c>
      <c r="B51" s="58"/>
      <c r="C51" s="58"/>
      <c r="D51" s="69"/>
    </row>
    <row r="52" spans="1:4" ht="15" thickBot="1" x14ac:dyDescent="0.4">
      <c r="A52" s="102"/>
      <c r="B52" s="85"/>
      <c r="C52" s="85"/>
      <c r="D52" s="77"/>
    </row>
    <row r="61" spans="1:4" ht="18" x14ac:dyDescent="0.4">
      <c r="A61" s="7"/>
    </row>
    <row r="91" spans="1:1" ht="18" x14ac:dyDescent="0.4">
      <c r="A91" s="7"/>
    </row>
  </sheetData>
  <sheetProtection algorithmName="SHA-512" hashValue="4bBJhY8FqaTZVTbRLwVnldpiFC+er2phu8fM4b6R30kFwud79O34ri4pdexjJHhYUcSGa0qSgL8UN5g2pXTflA==" saltValue="iT2YJ9ThnYJVE5rd2BW+iw==" spinCount="100000" sheet="1" objects="1" scenarios="1"/>
  <mergeCells count="6">
    <mergeCell ref="A45:A46"/>
    <mergeCell ref="A6:A9"/>
    <mergeCell ref="C6:C9"/>
    <mergeCell ref="A15:A17"/>
    <mergeCell ref="A32:A33"/>
    <mergeCell ref="A26:A27"/>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54"/>
  <sheetViews>
    <sheetView showGridLines="0" zoomScale="80" zoomScaleNormal="80" workbookViewId="0">
      <pane xSplit="4" ySplit="10" topLeftCell="E11" activePane="bottomRight" state="frozen"/>
      <selection pane="topRight" activeCell="E1" sqref="E1"/>
      <selection pane="bottomLeft" activeCell="A11" sqref="A11"/>
      <selection pane="bottomRight" activeCell="L1" sqref="L1"/>
    </sheetView>
  </sheetViews>
  <sheetFormatPr defaultRowHeight="14.5" x14ac:dyDescent="0.35"/>
  <cols>
    <col min="1" max="1" width="6.90625" customWidth="1"/>
    <col min="2" max="2" width="61.08984375" customWidth="1"/>
    <col min="3" max="3" width="15.453125" customWidth="1"/>
    <col min="4" max="4" width="23.08984375" customWidth="1"/>
    <col min="5" max="5" width="15.36328125" customWidth="1"/>
    <col min="6" max="6" width="21.36328125" customWidth="1"/>
    <col min="7" max="9" width="14.6328125" customWidth="1"/>
    <col min="10" max="10" width="15.08984375" customWidth="1"/>
    <col min="11" max="16" width="14.6328125" customWidth="1"/>
    <col min="17" max="17" width="20.453125" customWidth="1"/>
    <col min="18" max="18" width="13.36328125" customWidth="1"/>
  </cols>
  <sheetData>
    <row r="1" spans="1:16" ht="18.5" x14ac:dyDescent="0.45">
      <c r="A1" s="4" t="s">
        <v>23</v>
      </c>
    </row>
    <row r="2" spans="1:16" x14ac:dyDescent="0.35">
      <c r="A2" s="3" t="s">
        <v>126</v>
      </c>
      <c r="B2" s="3" t="s">
        <v>157</v>
      </c>
      <c r="C2" s="3"/>
      <c r="D2" s="3"/>
      <c r="E2" s="3"/>
      <c r="F2" s="3"/>
      <c r="G2" s="3"/>
      <c r="H2" s="3"/>
      <c r="I2" s="3"/>
      <c r="J2" s="3"/>
    </row>
    <row r="3" spans="1:16" x14ac:dyDescent="0.35">
      <c r="A3" s="8" t="s">
        <v>128</v>
      </c>
      <c r="B3" s="8" t="s">
        <v>127</v>
      </c>
      <c r="C3" s="8"/>
      <c r="D3" s="8"/>
      <c r="E3" s="8"/>
      <c r="F3" s="8"/>
      <c r="G3" s="8"/>
      <c r="H3" s="8"/>
      <c r="I3" s="8"/>
      <c r="J3" s="8"/>
    </row>
    <row r="4" spans="1:16" x14ac:dyDescent="0.35">
      <c r="A4" s="233" t="s">
        <v>66</v>
      </c>
      <c r="B4" s="25" t="s">
        <v>67</v>
      </c>
      <c r="C4" s="25"/>
      <c r="D4" s="25"/>
      <c r="E4" s="25"/>
      <c r="F4" s="25"/>
      <c r="G4" s="25"/>
      <c r="H4" s="25"/>
      <c r="I4" s="25"/>
      <c r="J4" s="25"/>
    </row>
    <row r="5" spans="1:16" x14ac:dyDescent="0.35">
      <c r="A5" s="233"/>
      <c r="B5" s="26" t="s">
        <v>68</v>
      </c>
      <c r="C5" s="26"/>
      <c r="D5" s="26"/>
      <c r="E5" s="26"/>
      <c r="F5" s="26"/>
      <c r="G5" s="26"/>
      <c r="H5" s="26"/>
      <c r="I5" s="26"/>
      <c r="J5" s="26"/>
      <c r="L5" s="38" t="s">
        <v>168</v>
      </c>
    </row>
    <row r="6" spans="1:16" x14ac:dyDescent="0.35">
      <c r="A6" s="37" t="s">
        <v>130</v>
      </c>
      <c r="B6" s="31" t="s">
        <v>129</v>
      </c>
      <c r="C6" s="31"/>
      <c r="D6" s="31"/>
      <c r="E6" s="31"/>
      <c r="F6" s="31"/>
      <c r="G6" s="31"/>
      <c r="H6" s="31"/>
      <c r="I6" s="31"/>
      <c r="J6" s="31"/>
      <c r="L6" s="212" t="s">
        <v>169</v>
      </c>
      <c r="M6" s="212"/>
      <c r="N6" s="212"/>
      <c r="O6" s="212"/>
      <c r="P6" s="212"/>
    </row>
    <row r="7" spans="1:16" ht="15" thickBot="1" x14ac:dyDescent="0.4">
      <c r="L7" s="212" t="s">
        <v>167</v>
      </c>
      <c r="M7" s="212"/>
      <c r="N7" s="212"/>
      <c r="O7" s="212"/>
      <c r="P7" s="212"/>
    </row>
    <row r="8" spans="1:16" ht="14.4" customHeight="1" x14ac:dyDescent="0.35">
      <c r="B8" s="126"/>
      <c r="C8" s="126"/>
      <c r="D8" s="127"/>
      <c r="E8" s="227" t="s">
        <v>69</v>
      </c>
      <c r="F8" s="228"/>
      <c r="G8" s="228"/>
      <c r="H8" s="228"/>
      <c r="I8" s="229"/>
      <c r="J8" s="234" t="s">
        <v>70</v>
      </c>
      <c r="K8" s="235"/>
      <c r="L8" s="206" t="s">
        <v>71</v>
      </c>
      <c r="M8" s="207"/>
      <c r="N8" s="207"/>
      <c r="O8" s="207"/>
      <c r="P8" s="208"/>
    </row>
    <row r="9" spans="1:16" ht="30.65" customHeight="1" thickBot="1" x14ac:dyDescent="0.4">
      <c r="B9" s="128"/>
      <c r="C9" s="128"/>
      <c r="D9" s="129"/>
      <c r="E9" s="230"/>
      <c r="F9" s="231"/>
      <c r="G9" s="231"/>
      <c r="H9" s="231"/>
      <c r="I9" s="232"/>
      <c r="J9" s="236"/>
      <c r="K9" s="237"/>
      <c r="L9" s="209"/>
      <c r="M9" s="210"/>
      <c r="N9" s="210"/>
      <c r="O9" s="210"/>
      <c r="P9" s="211"/>
    </row>
    <row r="10" spans="1:16" ht="57" customHeight="1" thickBot="1" x14ac:dyDescent="0.4">
      <c r="B10" s="21" t="s">
        <v>72</v>
      </c>
      <c r="C10" s="22" t="s">
        <v>73</v>
      </c>
      <c r="D10" s="24" t="s">
        <v>74</v>
      </c>
      <c r="E10" s="23" t="s">
        <v>75</v>
      </c>
      <c r="F10" s="22" t="s">
        <v>76</v>
      </c>
      <c r="G10" s="22" t="s">
        <v>77</v>
      </c>
      <c r="H10" s="22" t="s">
        <v>78</v>
      </c>
      <c r="I10" s="24" t="s">
        <v>79</v>
      </c>
      <c r="J10" s="23" t="s">
        <v>80</v>
      </c>
      <c r="K10" s="24" t="s">
        <v>81</v>
      </c>
      <c r="L10" s="23" t="s">
        <v>82</v>
      </c>
      <c r="M10" s="33" t="s">
        <v>83</v>
      </c>
      <c r="N10" s="22" t="s">
        <v>77</v>
      </c>
      <c r="O10" s="32" t="s">
        <v>85</v>
      </c>
      <c r="P10" s="24" t="s">
        <v>86</v>
      </c>
    </row>
    <row r="11" spans="1:16" ht="14.4" customHeight="1" x14ac:dyDescent="0.35">
      <c r="A11" s="221" t="s">
        <v>87</v>
      </c>
      <c r="B11" s="9" t="s">
        <v>88</v>
      </c>
      <c r="C11" s="10">
        <v>0.6</v>
      </c>
      <c r="D11" s="11">
        <v>0.1</v>
      </c>
      <c r="E11" s="141"/>
      <c r="F11" s="142"/>
      <c r="G11" s="6">
        <f>ROUNDUP(F11*(1+D11),0)</f>
        <v>0</v>
      </c>
      <c r="H11" s="169">
        <f>C11*E11</f>
        <v>0</v>
      </c>
      <c r="I11" s="170">
        <f>C11*G11</f>
        <v>0</v>
      </c>
      <c r="J11" s="149"/>
      <c r="K11" s="179">
        <f>C11*J11</f>
        <v>0</v>
      </c>
      <c r="L11" s="153"/>
      <c r="M11" s="154"/>
      <c r="N11" s="6">
        <f>ROUNDUP(M11*(1+D11),0)</f>
        <v>0</v>
      </c>
      <c r="O11" s="181">
        <f>C11*L11</f>
        <v>0</v>
      </c>
      <c r="P11" s="179">
        <f>C11*N11</f>
        <v>0</v>
      </c>
    </row>
    <row r="12" spans="1:16" x14ac:dyDescent="0.35">
      <c r="A12" s="222"/>
      <c r="B12" s="12" t="s">
        <v>89</v>
      </c>
      <c r="C12" s="5">
        <v>0.75</v>
      </c>
      <c r="D12" s="13">
        <v>0.1</v>
      </c>
      <c r="E12" s="143"/>
      <c r="F12" s="144"/>
      <c r="G12" s="5">
        <f t="shared" ref="G12:G28" si="0">ROUNDUP(F12*(1+D12),0)</f>
        <v>0</v>
      </c>
      <c r="H12" s="171">
        <f t="shared" ref="H12:H28" si="1">C12*E12</f>
        <v>0</v>
      </c>
      <c r="I12" s="172">
        <f t="shared" ref="I12:I28" si="2">C12*G12</f>
        <v>0</v>
      </c>
      <c r="J12" s="150"/>
      <c r="K12" s="172">
        <f t="shared" ref="K12:K28" si="3">C12*J12</f>
        <v>0</v>
      </c>
      <c r="L12" s="155"/>
      <c r="M12" s="156"/>
      <c r="N12" s="5">
        <f t="shared" ref="N12:N28" si="4">ROUNDUP(M12*(1+D12),0)</f>
        <v>0</v>
      </c>
      <c r="O12" s="182">
        <f t="shared" ref="O12:O28" si="5">C12*L12</f>
        <v>0</v>
      </c>
      <c r="P12" s="172">
        <f t="shared" ref="P12:P28" si="6">C12*N12</f>
        <v>0</v>
      </c>
    </row>
    <row r="13" spans="1:16" x14ac:dyDescent="0.35">
      <c r="A13" s="222"/>
      <c r="B13" s="12" t="s">
        <v>90</v>
      </c>
      <c r="C13" s="5">
        <v>8.3000000000000007</v>
      </c>
      <c r="D13" s="13">
        <v>0.1</v>
      </c>
      <c r="E13" s="143"/>
      <c r="F13" s="144"/>
      <c r="G13" s="5">
        <f>ROUNDUP(F13*(1+D13),0)</f>
        <v>0</v>
      </c>
      <c r="H13" s="171">
        <f t="shared" si="1"/>
        <v>0</v>
      </c>
      <c r="I13" s="172">
        <f t="shared" si="2"/>
        <v>0</v>
      </c>
      <c r="J13" s="150"/>
      <c r="K13" s="172">
        <f t="shared" si="3"/>
        <v>0</v>
      </c>
      <c r="L13" s="155"/>
      <c r="M13" s="156"/>
      <c r="N13" s="5">
        <f t="shared" si="4"/>
        <v>0</v>
      </c>
      <c r="O13" s="182">
        <f t="shared" si="5"/>
        <v>0</v>
      </c>
      <c r="P13" s="172">
        <f t="shared" si="6"/>
        <v>0</v>
      </c>
    </row>
    <row r="14" spans="1:16" x14ac:dyDescent="0.35">
      <c r="A14" s="222"/>
      <c r="B14" s="12" t="s">
        <v>91</v>
      </c>
      <c r="C14" s="5">
        <v>4.2</v>
      </c>
      <c r="D14" s="14">
        <v>0.1</v>
      </c>
      <c r="E14" s="143"/>
      <c r="F14" s="144"/>
      <c r="G14" s="5">
        <f t="shared" si="0"/>
        <v>0</v>
      </c>
      <c r="H14" s="171">
        <f t="shared" si="1"/>
        <v>0</v>
      </c>
      <c r="I14" s="172">
        <f t="shared" si="2"/>
        <v>0</v>
      </c>
      <c r="J14" s="150"/>
      <c r="K14" s="172">
        <f t="shared" si="3"/>
        <v>0</v>
      </c>
      <c r="L14" s="155"/>
      <c r="M14" s="156"/>
      <c r="N14" s="5">
        <f t="shared" si="4"/>
        <v>0</v>
      </c>
      <c r="O14" s="182">
        <f t="shared" si="5"/>
        <v>0</v>
      </c>
      <c r="P14" s="172">
        <f t="shared" si="6"/>
        <v>0</v>
      </c>
    </row>
    <row r="15" spans="1:16" x14ac:dyDescent="0.35">
      <c r="A15" s="222"/>
      <c r="B15" s="12" t="s">
        <v>92</v>
      </c>
      <c r="C15" s="5">
        <v>2.5</v>
      </c>
      <c r="D15" s="14">
        <v>0.1</v>
      </c>
      <c r="E15" s="143"/>
      <c r="F15" s="144"/>
      <c r="G15" s="5">
        <f t="shared" si="0"/>
        <v>0</v>
      </c>
      <c r="H15" s="171">
        <f t="shared" si="1"/>
        <v>0</v>
      </c>
      <c r="I15" s="172">
        <f t="shared" si="2"/>
        <v>0</v>
      </c>
      <c r="J15" s="150"/>
      <c r="K15" s="172">
        <f t="shared" si="3"/>
        <v>0</v>
      </c>
      <c r="L15" s="155"/>
      <c r="M15" s="156"/>
      <c r="N15" s="5">
        <f t="shared" si="4"/>
        <v>0</v>
      </c>
      <c r="O15" s="182">
        <f t="shared" si="5"/>
        <v>0</v>
      </c>
      <c r="P15" s="172">
        <f t="shared" si="6"/>
        <v>0</v>
      </c>
    </row>
    <row r="16" spans="1:16" x14ac:dyDescent="0.35">
      <c r="A16" s="222"/>
      <c r="B16" s="12" t="s">
        <v>93</v>
      </c>
      <c r="C16" s="5">
        <v>3.5</v>
      </c>
      <c r="D16" s="14">
        <v>0.1</v>
      </c>
      <c r="E16" s="143"/>
      <c r="F16" s="144"/>
      <c r="G16" s="5">
        <f t="shared" si="0"/>
        <v>0</v>
      </c>
      <c r="H16" s="171">
        <f t="shared" si="1"/>
        <v>0</v>
      </c>
      <c r="I16" s="172">
        <f t="shared" si="2"/>
        <v>0</v>
      </c>
      <c r="J16" s="150"/>
      <c r="K16" s="172">
        <f t="shared" si="3"/>
        <v>0</v>
      </c>
      <c r="L16" s="155"/>
      <c r="M16" s="156"/>
      <c r="N16" s="5">
        <f t="shared" si="4"/>
        <v>0</v>
      </c>
      <c r="O16" s="182">
        <f t="shared" si="5"/>
        <v>0</v>
      </c>
      <c r="P16" s="172">
        <f t="shared" si="6"/>
        <v>0</v>
      </c>
    </row>
    <row r="17" spans="1:16" x14ac:dyDescent="0.35">
      <c r="A17" s="222"/>
      <c r="B17" s="12" t="s">
        <v>94</v>
      </c>
      <c r="C17" s="5">
        <v>4.2</v>
      </c>
      <c r="D17" s="14">
        <v>0.1</v>
      </c>
      <c r="E17" s="143"/>
      <c r="F17" s="144"/>
      <c r="G17" s="5">
        <f t="shared" si="0"/>
        <v>0</v>
      </c>
      <c r="H17" s="171">
        <f t="shared" si="1"/>
        <v>0</v>
      </c>
      <c r="I17" s="172">
        <f t="shared" si="2"/>
        <v>0</v>
      </c>
      <c r="J17" s="150"/>
      <c r="K17" s="172">
        <f t="shared" si="3"/>
        <v>0</v>
      </c>
      <c r="L17" s="155"/>
      <c r="M17" s="156"/>
      <c r="N17" s="5">
        <f t="shared" si="4"/>
        <v>0</v>
      </c>
      <c r="O17" s="182">
        <f t="shared" si="5"/>
        <v>0</v>
      </c>
      <c r="P17" s="172">
        <f t="shared" si="6"/>
        <v>0</v>
      </c>
    </row>
    <row r="18" spans="1:16" x14ac:dyDescent="0.35">
      <c r="A18" s="222"/>
      <c r="B18" s="12" t="s">
        <v>95</v>
      </c>
      <c r="C18" s="5">
        <v>3.5</v>
      </c>
      <c r="D18" s="14">
        <v>0.1</v>
      </c>
      <c r="E18" s="143"/>
      <c r="F18" s="144"/>
      <c r="G18" s="5">
        <f t="shared" si="0"/>
        <v>0</v>
      </c>
      <c r="H18" s="171">
        <f t="shared" si="1"/>
        <v>0</v>
      </c>
      <c r="I18" s="172">
        <f t="shared" si="2"/>
        <v>0</v>
      </c>
      <c r="J18" s="150"/>
      <c r="K18" s="172">
        <f t="shared" si="3"/>
        <v>0</v>
      </c>
      <c r="L18" s="155"/>
      <c r="M18" s="156"/>
      <c r="N18" s="5">
        <f t="shared" si="4"/>
        <v>0</v>
      </c>
      <c r="O18" s="182">
        <f t="shared" si="5"/>
        <v>0</v>
      </c>
      <c r="P18" s="172">
        <f t="shared" si="6"/>
        <v>0</v>
      </c>
    </row>
    <row r="19" spans="1:16" ht="15" thickBot="1" x14ac:dyDescent="0.4">
      <c r="A19" s="223"/>
      <c r="B19" s="17" t="s">
        <v>96</v>
      </c>
      <c r="C19" s="18">
        <v>5.5</v>
      </c>
      <c r="D19" s="19">
        <v>0.1</v>
      </c>
      <c r="E19" s="145"/>
      <c r="F19" s="146"/>
      <c r="G19" s="18">
        <f t="shared" si="0"/>
        <v>0</v>
      </c>
      <c r="H19" s="173">
        <f t="shared" si="1"/>
        <v>0</v>
      </c>
      <c r="I19" s="174">
        <f t="shared" si="2"/>
        <v>0</v>
      </c>
      <c r="J19" s="151"/>
      <c r="K19" s="174">
        <f t="shared" si="3"/>
        <v>0</v>
      </c>
      <c r="L19" s="157"/>
      <c r="M19" s="158"/>
      <c r="N19" s="18">
        <f t="shared" si="4"/>
        <v>0</v>
      </c>
      <c r="O19" s="183">
        <f t="shared" si="5"/>
        <v>0</v>
      </c>
      <c r="P19" s="174">
        <f t="shared" si="6"/>
        <v>0</v>
      </c>
    </row>
    <row r="20" spans="1:16" x14ac:dyDescent="0.35">
      <c r="A20" s="224" t="s">
        <v>97</v>
      </c>
      <c r="B20" s="141" t="s">
        <v>98</v>
      </c>
      <c r="C20" s="142">
        <v>0.2</v>
      </c>
      <c r="D20" s="16">
        <v>0.1</v>
      </c>
      <c r="E20" s="141"/>
      <c r="F20" s="142"/>
      <c r="G20" s="6">
        <f t="shared" si="0"/>
        <v>0</v>
      </c>
      <c r="H20" s="169">
        <f t="shared" si="1"/>
        <v>0</v>
      </c>
      <c r="I20" s="170">
        <f t="shared" si="2"/>
        <v>0</v>
      </c>
      <c r="J20" s="149"/>
      <c r="K20" s="179">
        <f t="shared" si="3"/>
        <v>0</v>
      </c>
      <c r="L20" s="153"/>
      <c r="M20" s="154"/>
      <c r="N20" s="10">
        <f t="shared" si="4"/>
        <v>0</v>
      </c>
      <c r="O20" s="181">
        <f t="shared" si="5"/>
        <v>0</v>
      </c>
      <c r="P20" s="179">
        <f t="shared" si="6"/>
        <v>0</v>
      </c>
    </row>
    <row r="21" spans="1:16" x14ac:dyDescent="0.35">
      <c r="A21" s="225"/>
      <c r="B21" s="143" t="s">
        <v>133</v>
      </c>
      <c r="C21" s="144">
        <v>0.75</v>
      </c>
      <c r="D21" s="13">
        <v>0.1</v>
      </c>
      <c r="E21" s="143"/>
      <c r="F21" s="144"/>
      <c r="G21" s="5">
        <f t="shared" si="0"/>
        <v>0</v>
      </c>
      <c r="H21" s="171">
        <f t="shared" si="1"/>
        <v>0</v>
      </c>
      <c r="I21" s="172">
        <f t="shared" si="2"/>
        <v>0</v>
      </c>
      <c r="J21" s="150"/>
      <c r="K21" s="172">
        <f t="shared" si="3"/>
        <v>0</v>
      </c>
      <c r="L21" s="155"/>
      <c r="M21" s="156"/>
      <c r="N21" s="5">
        <f t="shared" si="4"/>
        <v>0</v>
      </c>
      <c r="O21" s="182">
        <f t="shared" si="5"/>
        <v>0</v>
      </c>
      <c r="P21" s="172">
        <f t="shared" si="6"/>
        <v>0</v>
      </c>
    </row>
    <row r="22" spans="1:16" x14ac:dyDescent="0.35">
      <c r="A22" s="225"/>
      <c r="B22" s="143"/>
      <c r="C22" s="144"/>
      <c r="D22" s="13">
        <v>0.1</v>
      </c>
      <c r="E22" s="143"/>
      <c r="F22" s="144"/>
      <c r="G22" s="5">
        <f t="shared" si="0"/>
        <v>0</v>
      </c>
      <c r="H22" s="171">
        <f t="shared" ref="H22:H25" si="7">C22*E22</f>
        <v>0</v>
      </c>
      <c r="I22" s="172">
        <f t="shared" ref="I22:I25" si="8">C22*G22</f>
        <v>0</v>
      </c>
      <c r="J22" s="150"/>
      <c r="K22" s="172">
        <f t="shared" si="3"/>
        <v>0</v>
      </c>
      <c r="L22" s="155"/>
      <c r="M22" s="156"/>
      <c r="N22" s="5">
        <f t="shared" si="4"/>
        <v>0</v>
      </c>
      <c r="O22" s="182">
        <f t="shared" si="5"/>
        <v>0</v>
      </c>
      <c r="P22" s="172">
        <f t="shared" si="6"/>
        <v>0</v>
      </c>
    </row>
    <row r="23" spans="1:16" x14ac:dyDescent="0.35">
      <c r="A23" s="225"/>
      <c r="B23" s="143"/>
      <c r="C23" s="144"/>
      <c r="D23" s="13">
        <v>0.1</v>
      </c>
      <c r="E23" s="143"/>
      <c r="F23" s="144"/>
      <c r="G23" s="5">
        <f t="shared" si="0"/>
        <v>0</v>
      </c>
      <c r="H23" s="171">
        <f t="shared" si="7"/>
        <v>0</v>
      </c>
      <c r="I23" s="172">
        <f t="shared" si="8"/>
        <v>0</v>
      </c>
      <c r="J23" s="150"/>
      <c r="K23" s="172">
        <f t="shared" si="3"/>
        <v>0</v>
      </c>
      <c r="L23" s="155"/>
      <c r="M23" s="156"/>
      <c r="N23" s="5">
        <f>ROUNDUP(M23*(1+D23),0)</f>
        <v>0</v>
      </c>
      <c r="O23" s="182">
        <f t="shared" si="5"/>
        <v>0</v>
      </c>
      <c r="P23" s="172">
        <f t="shared" si="6"/>
        <v>0</v>
      </c>
    </row>
    <row r="24" spans="1:16" x14ac:dyDescent="0.35">
      <c r="A24" s="225"/>
      <c r="B24" s="143"/>
      <c r="C24" s="144"/>
      <c r="D24" s="13">
        <v>0.1</v>
      </c>
      <c r="E24" s="143"/>
      <c r="F24" s="144"/>
      <c r="G24" s="5">
        <f t="shared" si="0"/>
        <v>0</v>
      </c>
      <c r="H24" s="171">
        <f t="shared" si="7"/>
        <v>0</v>
      </c>
      <c r="I24" s="172">
        <f t="shared" si="8"/>
        <v>0</v>
      </c>
      <c r="J24" s="150"/>
      <c r="K24" s="172">
        <f t="shared" si="3"/>
        <v>0</v>
      </c>
      <c r="L24" s="155"/>
      <c r="M24" s="156"/>
      <c r="N24" s="5">
        <f t="shared" si="4"/>
        <v>0</v>
      </c>
      <c r="O24" s="182">
        <f t="shared" si="5"/>
        <v>0</v>
      </c>
      <c r="P24" s="172">
        <f t="shared" si="6"/>
        <v>0</v>
      </c>
    </row>
    <row r="25" spans="1:16" x14ac:dyDescent="0.35">
      <c r="A25" s="225"/>
      <c r="B25" s="143"/>
      <c r="C25" s="144"/>
      <c r="D25" s="13">
        <v>0.1</v>
      </c>
      <c r="E25" s="143"/>
      <c r="F25" s="144"/>
      <c r="G25" s="5">
        <f t="shared" si="0"/>
        <v>0</v>
      </c>
      <c r="H25" s="171">
        <f t="shared" si="7"/>
        <v>0</v>
      </c>
      <c r="I25" s="172">
        <f t="shared" si="8"/>
        <v>0</v>
      </c>
      <c r="J25" s="150"/>
      <c r="K25" s="172">
        <f t="shared" si="3"/>
        <v>0</v>
      </c>
      <c r="L25" s="155"/>
      <c r="M25" s="156"/>
      <c r="N25" s="5">
        <f t="shared" si="4"/>
        <v>0</v>
      </c>
      <c r="O25" s="182">
        <f t="shared" si="5"/>
        <v>0</v>
      </c>
      <c r="P25" s="172">
        <f t="shared" si="6"/>
        <v>0</v>
      </c>
    </row>
    <row r="26" spans="1:16" x14ac:dyDescent="0.35">
      <c r="A26" s="225"/>
      <c r="B26" s="143"/>
      <c r="C26" s="144"/>
      <c r="D26" s="13">
        <v>0.1</v>
      </c>
      <c r="E26" s="143"/>
      <c r="F26" s="144"/>
      <c r="G26" s="5">
        <f t="shared" si="0"/>
        <v>0</v>
      </c>
      <c r="H26" s="171">
        <f t="shared" si="1"/>
        <v>0</v>
      </c>
      <c r="I26" s="172">
        <f t="shared" si="2"/>
        <v>0</v>
      </c>
      <c r="J26" s="150"/>
      <c r="K26" s="172">
        <f t="shared" si="3"/>
        <v>0</v>
      </c>
      <c r="L26" s="155"/>
      <c r="M26" s="156"/>
      <c r="N26" s="5">
        <f t="shared" si="4"/>
        <v>0</v>
      </c>
      <c r="O26" s="182">
        <f t="shared" si="5"/>
        <v>0</v>
      </c>
      <c r="P26" s="172">
        <f t="shared" si="6"/>
        <v>0</v>
      </c>
    </row>
    <row r="27" spans="1:16" x14ac:dyDescent="0.35">
      <c r="A27" s="225"/>
      <c r="B27" s="143"/>
      <c r="C27" s="144"/>
      <c r="D27" s="13">
        <v>0.1</v>
      </c>
      <c r="E27" s="143"/>
      <c r="F27" s="144"/>
      <c r="G27" s="5">
        <f t="shared" si="0"/>
        <v>0</v>
      </c>
      <c r="H27" s="171">
        <f t="shared" si="1"/>
        <v>0</v>
      </c>
      <c r="I27" s="172">
        <f t="shared" si="2"/>
        <v>0</v>
      </c>
      <c r="J27" s="150"/>
      <c r="K27" s="172">
        <f t="shared" si="3"/>
        <v>0</v>
      </c>
      <c r="L27" s="155"/>
      <c r="M27" s="156"/>
      <c r="N27" s="5">
        <f t="shared" si="4"/>
        <v>0</v>
      </c>
      <c r="O27" s="182">
        <f t="shared" si="5"/>
        <v>0</v>
      </c>
      <c r="P27" s="172">
        <f>C27*N27</f>
        <v>0</v>
      </c>
    </row>
    <row r="28" spans="1:16" ht="15" thickBot="1" x14ac:dyDescent="0.4">
      <c r="A28" s="226"/>
      <c r="B28" s="145"/>
      <c r="C28" s="146"/>
      <c r="D28" s="15">
        <v>0.1</v>
      </c>
      <c r="E28" s="145"/>
      <c r="F28" s="146"/>
      <c r="G28" s="18">
        <f t="shared" si="0"/>
        <v>0</v>
      </c>
      <c r="H28" s="173">
        <f t="shared" si="1"/>
        <v>0</v>
      </c>
      <c r="I28" s="174">
        <f t="shared" si="2"/>
        <v>0</v>
      </c>
      <c r="J28" s="151"/>
      <c r="K28" s="174">
        <f t="shared" si="3"/>
        <v>0</v>
      </c>
      <c r="L28" s="157"/>
      <c r="M28" s="158"/>
      <c r="N28" s="18">
        <f t="shared" si="4"/>
        <v>0</v>
      </c>
      <c r="O28" s="183">
        <f t="shared" si="5"/>
        <v>0</v>
      </c>
      <c r="P28" s="174">
        <f t="shared" si="6"/>
        <v>0</v>
      </c>
    </row>
    <row r="29" spans="1:16" ht="15" thickBot="1" x14ac:dyDescent="0.4">
      <c r="D29" s="27" t="s">
        <v>99</v>
      </c>
      <c r="E29" s="28">
        <f>SUM(E11:E28)</f>
        <v>0</v>
      </c>
      <c r="F29" s="29">
        <f>SUM(F11:F28)</f>
        <v>0</v>
      </c>
      <c r="H29" s="188">
        <f t="shared" ref="H29:M29" si="9">SUM(H11:H28)</f>
        <v>0</v>
      </c>
      <c r="I29" s="189">
        <f t="shared" si="9"/>
        <v>0</v>
      </c>
      <c r="J29" s="28">
        <f t="shared" si="9"/>
        <v>0</v>
      </c>
      <c r="K29" s="190">
        <f t="shared" si="9"/>
        <v>0</v>
      </c>
      <c r="L29" s="28">
        <f t="shared" si="9"/>
        <v>0</v>
      </c>
      <c r="M29" s="30">
        <f t="shared" si="9"/>
        <v>0</v>
      </c>
      <c r="O29" s="191">
        <f>SUM(O11:O28)</f>
        <v>0</v>
      </c>
      <c r="P29" s="186">
        <f>SUM(P11:P28)</f>
        <v>0</v>
      </c>
    </row>
    <row r="31" spans="1:16" ht="15" thickBot="1" x14ac:dyDescent="0.4"/>
    <row r="32" spans="1:16" ht="15" thickTop="1" x14ac:dyDescent="0.35">
      <c r="B32" s="39" t="s">
        <v>100</v>
      </c>
      <c r="C32" s="40"/>
      <c r="D32" s="34"/>
    </row>
    <row r="33" spans="2:14" x14ac:dyDescent="0.35">
      <c r="B33" s="35" t="s">
        <v>101</v>
      </c>
      <c r="D33" s="36"/>
    </row>
    <row r="34" spans="2:14" x14ac:dyDescent="0.35">
      <c r="B34" s="35" t="s">
        <v>102</v>
      </c>
      <c r="D34" s="36"/>
    </row>
    <row r="35" spans="2:14" x14ac:dyDescent="0.35">
      <c r="B35" s="35" t="s">
        <v>103</v>
      </c>
      <c r="D35" s="36"/>
    </row>
    <row r="36" spans="2:14" x14ac:dyDescent="0.35">
      <c r="B36" s="35" t="s">
        <v>104</v>
      </c>
      <c r="D36" s="36"/>
    </row>
    <row r="37" spans="2:14" x14ac:dyDescent="0.35">
      <c r="B37" s="35" t="s">
        <v>105</v>
      </c>
      <c r="D37" s="36"/>
    </row>
    <row r="38" spans="2:14" x14ac:dyDescent="0.35">
      <c r="B38" s="41"/>
      <c r="D38" s="36"/>
    </row>
    <row r="39" spans="2:14" x14ac:dyDescent="0.35">
      <c r="B39" s="41" t="s">
        <v>124</v>
      </c>
      <c r="D39" s="36"/>
    </row>
    <row r="40" spans="2:14" x14ac:dyDescent="0.35">
      <c r="B40" s="41" t="s">
        <v>132</v>
      </c>
      <c r="D40" s="36"/>
    </row>
    <row r="41" spans="2:14" x14ac:dyDescent="0.35">
      <c r="B41" s="46" t="s">
        <v>72</v>
      </c>
      <c r="C41" s="47"/>
      <c r="D41" s="48" t="s">
        <v>131</v>
      </c>
    </row>
    <row r="42" spans="2:14" x14ac:dyDescent="0.35">
      <c r="B42" s="122" t="s">
        <v>88</v>
      </c>
      <c r="C42" s="119"/>
      <c r="D42" s="43">
        <f t="shared" ref="D42:D50" si="10">C11*(1-0.7)</f>
        <v>0.18000000000000002</v>
      </c>
    </row>
    <row r="43" spans="2:14" x14ac:dyDescent="0.35">
      <c r="B43" s="123" t="s">
        <v>89</v>
      </c>
      <c r="C43" s="120"/>
      <c r="D43" s="44">
        <f t="shared" si="10"/>
        <v>0.22500000000000003</v>
      </c>
    </row>
    <row r="44" spans="2:14" x14ac:dyDescent="0.35">
      <c r="B44" s="123" t="s">
        <v>90</v>
      </c>
      <c r="C44" s="120"/>
      <c r="D44" s="44">
        <f t="shared" si="10"/>
        <v>2.4900000000000007</v>
      </c>
    </row>
    <row r="45" spans="2:14" x14ac:dyDescent="0.35">
      <c r="B45" s="123" t="s">
        <v>91</v>
      </c>
      <c r="C45" s="120"/>
      <c r="D45" s="44">
        <f t="shared" si="10"/>
        <v>1.2600000000000002</v>
      </c>
    </row>
    <row r="46" spans="2:14" x14ac:dyDescent="0.35">
      <c r="B46" s="123" t="s">
        <v>92</v>
      </c>
      <c r="C46" s="120"/>
      <c r="D46" s="44">
        <f t="shared" si="10"/>
        <v>0.75000000000000011</v>
      </c>
    </row>
    <row r="47" spans="2:14" ht="15" thickBot="1" x14ac:dyDescent="0.4">
      <c r="B47" s="123" t="s">
        <v>93</v>
      </c>
      <c r="C47" s="120"/>
      <c r="D47" s="44">
        <f t="shared" si="10"/>
        <v>1.0500000000000003</v>
      </c>
    </row>
    <row r="48" spans="2:14" x14ac:dyDescent="0.35">
      <c r="B48" s="123" t="s">
        <v>94</v>
      </c>
      <c r="C48" s="120"/>
      <c r="D48" s="44">
        <f t="shared" si="10"/>
        <v>1.2600000000000002</v>
      </c>
      <c r="G48" s="213" t="s">
        <v>106</v>
      </c>
      <c r="H48" s="214"/>
      <c r="I48" s="214"/>
      <c r="J48" s="214"/>
      <c r="K48" s="214"/>
      <c r="L48" s="214"/>
      <c r="M48" s="214"/>
      <c r="N48" s="215"/>
    </row>
    <row r="49" spans="2:14" ht="15" thickBot="1" x14ac:dyDescent="0.4">
      <c r="B49" s="123" t="s">
        <v>95</v>
      </c>
      <c r="C49" s="120"/>
      <c r="D49" s="44">
        <f t="shared" si="10"/>
        <v>1.0500000000000003</v>
      </c>
      <c r="G49" s="216"/>
      <c r="H49" s="217"/>
      <c r="I49" s="217"/>
      <c r="J49" s="217"/>
      <c r="K49" s="217"/>
      <c r="L49" s="217"/>
      <c r="M49" s="217"/>
      <c r="N49" s="218"/>
    </row>
    <row r="50" spans="2:14" ht="15" thickBot="1" x14ac:dyDescent="0.4">
      <c r="B50" s="124" t="s">
        <v>96</v>
      </c>
      <c r="C50" s="121"/>
      <c r="D50" s="45">
        <f t="shared" si="10"/>
        <v>1.6500000000000004</v>
      </c>
      <c r="G50" s="219" t="s">
        <v>107</v>
      </c>
      <c r="H50" s="220"/>
      <c r="I50" s="220"/>
      <c r="J50" s="220"/>
      <c r="K50" s="220"/>
      <c r="L50" s="220"/>
      <c r="M50" s="161"/>
      <c r="N50" s="49"/>
    </row>
    <row r="51" spans="2:14" ht="15" thickTop="1" x14ac:dyDescent="0.35">
      <c r="G51" s="200" t="s">
        <v>108</v>
      </c>
      <c r="H51" s="201"/>
      <c r="I51" s="201"/>
      <c r="J51" s="201"/>
      <c r="K51" s="201"/>
      <c r="L51" s="201"/>
      <c r="M51" s="50"/>
      <c r="N51" s="51"/>
    </row>
    <row r="52" spans="2:14" x14ac:dyDescent="0.35">
      <c r="G52" s="202" t="s">
        <v>109</v>
      </c>
      <c r="H52" s="203"/>
      <c r="I52" s="203"/>
      <c r="J52" s="203"/>
      <c r="K52" s="203"/>
      <c r="L52" s="203"/>
      <c r="M52" s="162"/>
      <c r="N52" s="53">
        <f>IF(M52=0,0,IFERROR((ABS(M52-M50))/M50,0))</f>
        <v>0</v>
      </c>
    </row>
    <row r="53" spans="2:14" ht="15" thickBot="1" x14ac:dyDescent="0.4">
      <c r="G53" s="204" t="s">
        <v>110</v>
      </c>
      <c r="H53" s="205"/>
      <c r="I53" s="205"/>
      <c r="J53" s="205"/>
      <c r="K53" s="205"/>
      <c r="L53" s="205"/>
      <c r="M53" s="163"/>
      <c r="N53" s="52">
        <f>IF(M53=0,0,IFERROR((ABS(M53-M50))/M50,0))</f>
        <v>0</v>
      </c>
    </row>
    <row r="54" spans="2:14" x14ac:dyDescent="0.35">
      <c r="G54" s="38" t="s">
        <v>111</v>
      </c>
    </row>
  </sheetData>
  <sheetProtection algorithmName="SHA-512" hashValue="zYIn/eY/CXS94tfVDs5C+EYwpViP+uzAtoVD1yYmfZz1ekWDrauVACvQ/4K3z7NgxqdND9uIVy+a7qF0hoqXng==" saltValue="9+eCn+0BEtblNFkStNCJbw==" spinCount="100000" sheet="1"/>
  <mergeCells count="13">
    <mergeCell ref="L6:P6"/>
    <mergeCell ref="A11:A19"/>
    <mergeCell ref="A20:A28"/>
    <mergeCell ref="E8:I9"/>
    <mergeCell ref="A4:A5"/>
    <mergeCell ref="J8:K9"/>
    <mergeCell ref="G51:L51"/>
    <mergeCell ref="G52:L52"/>
    <mergeCell ref="G53:L53"/>
    <mergeCell ref="L8:P9"/>
    <mergeCell ref="L7:P7"/>
    <mergeCell ref="G48:N49"/>
    <mergeCell ref="G50:L50"/>
  </mergeCells>
  <hyperlinks>
    <hyperlink ref="B33" r:id="rId1" xr:uid="{7391FCAB-1010-41C6-9315-F94AEDD7D4F6}"/>
    <hyperlink ref="B34" r:id="rId2" xr:uid="{4EA8F743-D775-4C4A-A3E0-9B5B4A90A26C}"/>
    <hyperlink ref="B35" r:id="rId3" xr:uid="{491FE29A-2190-434C-B5A2-641B2457DD10}"/>
    <hyperlink ref="B36" r:id="rId4" xr:uid="{61BEC0FE-41DA-4F74-955D-632763A0CDBF}"/>
    <hyperlink ref="B37" r:id="rId5" xr:uid="{E4E8D8DA-B141-4933-8800-B4F4475336DF}"/>
  </hyperlinks>
  <pageMargins left="0.7" right="0.7" top="0.75" bottom="0.75" header="0.3" footer="0.3"/>
  <drawing r:id="rId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087B40-AB2B-4798-90F2-99301BB27B6A}">
  <dimension ref="A1:Q52"/>
  <sheetViews>
    <sheetView showGridLines="0" zoomScale="80" zoomScaleNormal="80" workbookViewId="0">
      <pane xSplit="4" ySplit="10" topLeftCell="E11" activePane="bottomRight" state="frozen"/>
      <selection pane="topRight" activeCell="E1" sqref="E1"/>
      <selection pane="bottomLeft" activeCell="A11" sqref="A11"/>
      <selection pane="bottomRight" activeCell="M1" sqref="M1"/>
    </sheetView>
  </sheetViews>
  <sheetFormatPr defaultRowHeight="14.5" x14ac:dyDescent="0.35"/>
  <cols>
    <col min="1" max="1" width="6.90625" customWidth="1"/>
    <col min="2" max="2" width="58" customWidth="1"/>
    <col min="3" max="3" width="15.453125" customWidth="1"/>
    <col min="4" max="4" width="23.08984375" customWidth="1"/>
    <col min="5" max="5" width="15.36328125" customWidth="1"/>
    <col min="6" max="6" width="21.36328125" customWidth="1"/>
    <col min="7" max="9" width="14.6328125" customWidth="1"/>
    <col min="10" max="10" width="15.08984375" customWidth="1"/>
    <col min="11" max="16" width="14.6328125" customWidth="1"/>
    <col min="17" max="17" width="20.453125" customWidth="1"/>
    <col min="18" max="18" width="13.36328125" customWidth="1"/>
  </cols>
  <sheetData>
    <row r="1" spans="1:17" ht="18.5" x14ac:dyDescent="0.45">
      <c r="A1" s="4" t="s">
        <v>26</v>
      </c>
    </row>
    <row r="2" spans="1:17" x14ac:dyDescent="0.35">
      <c r="A2" s="3" t="s">
        <v>126</v>
      </c>
      <c r="B2" s="3" t="s">
        <v>157</v>
      </c>
      <c r="C2" s="3"/>
      <c r="D2" s="3"/>
      <c r="E2" s="3"/>
      <c r="F2" s="3"/>
      <c r="G2" s="3"/>
      <c r="H2" s="3"/>
      <c r="I2" s="3"/>
      <c r="J2" s="3"/>
    </row>
    <row r="3" spans="1:17" x14ac:dyDescent="0.35">
      <c r="A3" s="8" t="s">
        <v>128</v>
      </c>
      <c r="B3" s="8" t="s">
        <v>127</v>
      </c>
      <c r="C3" s="8"/>
      <c r="D3" s="8"/>
      <c r="E3" s="8"/>
      <c r="F3" s="8"/>
      <c r="G3" s="8"/>
      <c r="H3" s="8"/>
      <c r="I3" s="8"/>
      <c r="J3" s="8"/>
    </row>
    <row r="4" spans="1:17" x14ac:dyDescent="0.35">
      <c r="A4" s="233" t="s">
        <v>66</v>
      </c>
      <c r="B4" s="25" t="s">
        <v>67</v>
      </c>
      <c r="C4" s="25"/>
      <c r="D4" s="25"/>
      <c r="E4" s="25"/>
      <c r="F4" s="25"/>
      <c r="G4" s="25"/>
      <c r="H4" s="25"/>
      <c r="I4" s="25"/>
      <c r="J4" s="25"/>
    </row>
    <row r="5" spans="1:17" x14ac:dyDescent="0.35">
      <c r="A5" s="233"/>
      <c r="B5" s="26" t="s">
        <v>68</v>
      </c>
      <c r="C5" s="26"/>
      <c r="D5" s="26"/>
      <c r="E5" s="26"/>
      <c r="F5" s="26"/>
      <c r="G5" s="26"/>
      <c r="H5" s="26"/>
      <c r="I5" s="26"/>
      <c r="J5" s="26"/>
      <c r="L5" s="38" t="s">
        <v>168</v>
      </c>
    </row>
    <row r="6" spans="1:17" x14ac:dyDescent="0.35">
      <c r="A6" s="37" t="s">
        <v>130</v>
      </c>
      <c r="B6" s="31" t="s">
        <v>129</v>
      </c>
      <c r="C6" s="31"/>
      <c r="D6" s="31"/>
      <c r="E6" s="31"/>
      <c r="F6" s="31"/>
      <c r="G6" s="31"/>
      <c r="H6" s="31"/>
      <c r="I6" s="31"/>
      <c r="J6" s="31"/>
      <c r="L6" s="212" t="s">
        <v>169</v>
      </c>
      <c r="M6" s="212"/>
      <c r="N6" s="212"/>
      <c r="O6" s="212"/>
      <c r="P6" s="212"/>
      <c r="Q6" s="38"/>
    </row>
    <row r="7" spans="1:17" ht="15" thickBot="1" x14ac:dyDescent="0.4">
      <c r="L7" s="212" t="s">
        <v>167</v>
      </c>
      <c r="M7" s="212"/>
      <c r="N7" s="212"/>
      <c r="O7" s="212"/>
      <c r="P7" s="212"/>
    </row>
    <row r="8" spans="1:17" ht="14.4" customHeight="1" x14ac:dyDescent="0.35">
      <c r="D8" s="238"/>
      <c r="E8" s="227" t="s">
        <v>69</v>
      </c>
      <c r="F8" s="228"/>
      <c r="G8" s="228"/>
      <c r="H8" s="228"/>
      <c r="I8" s="229"/>
      <c r="J8" s="234" t="s">
        <v>70</v>
      </c>
      <c r="K8" s="235"/>
      <c r="L8" s="206" t="s">
        <v>71</v>
      </c>
      <c r="M8" s="207"/>
      <c r="N8" s="207"/>
      <c r="O8" s="207"/>
      <c r="P8" s="208"/>
    </row>
    <row r="9" spans="1:17" ht="30.65" customHeight="1" thickBot="1" x14ac:dyDescent="0.4">
      <c r="D9" s="239"/>
      <c r="E9" s="230"/>
      <c r="F9" s="231"/>
      <c r="G9" s="231"/>
      <c r="H9" s="231"/>
      <c r="I9" s="232"/>
      <c r="J9" s="236"/>
      <c r="K9" s="237"/>
      <c r="L9" s="209"/>
      <c r="M9" s="210"/>
      <c r="N9" s="210"/>
      <c r="O9" s="210"/>
      <c r="P9" s="211"/>
    </row>
    <row r="10" spans="1:17" ht="57" customHeight="1" thickBot="1" x14ac:dyDescent="0.4">
      <c r="B10" s="21" t="s">
        <v>72</v>
      </c>
      <c r="C10" s="22" t="s">
        <v>73</v>
      </c>
      <c r="D10" s="24" t="s">
        <v>74</v>
      </c>
      <c r="E10" s="23" t="s">
        <v>75</v>
      </c>
      <c r="F10" s="22" t="s">
        <v>76</v>
      </c>
      <c r="G10" s="22" t="s">
        <v>77</v>
      </c>
      <c r="H10" s="22" t="s">
        <v>78</v>
      </c>
      <c r="I10" s="24" t="s">
        <v>79</v>
      </c>
      <c r="J10" s="23" t="s">
        <v>80</v>
      </c>
      <c r="K10" s="24" t="s">
        <v>81</v>
      </c>
      <c r="L10" s="23" t="s">
        <v>82</v>
      </c>
      <c r="M10" s="33" t="s">
        <v>83</v>
      </c>
      <c r="N10" s="22" t="s">
        <v>84</v>
      </c>
      <c r="O10" s="32" t="s">
        <v>85</v>
      </c>
      <c r="P10" s="24" t="s">
        <v>86</v>
      </c>
    </row>
    <row r="11" spans="1:17" ht="14.4" customHeight="1" x14ac:dyDescent="0.35">
      <c r="A11" s="221" t="s">
        <v>87</v>
      </c>
      <c r="B11" s="9" t="s">
        <v>135</v>
      </c>
      <c r="C11" s="10">
        <v>4.4999999999999998E-2</v>
      </c>
      <c r="D11" s="11">
        <v>0.1</v>
      </c>
      <c r="E11" s="141"/>
      <c r="F11" s="142"/>
      <c r="G11" s="6">
        <f>ROUNDUP(F11*(1+D11),0)</f>
        <v>0</v>
      </c>
      <c r="H11" s="169">
        <f>C11*E11</f>
        <v>0</v>
      </c>
      <c r="I11" s="170">
        <f>C11*G11</f>
        <v>0</v>
      </c>
      <c r="J11" s="149"/>
      <c r="K11" s="179">
        <f>C11*J11</f>
        <v>0</v>
      </c>
      <c r="L11" s="153"/>
      <c r="M11" s="154"/>
      <c r="N11" s="10">
        <f t="shared" ref="N11:N26" si="0">ROUNDUP(M11*(1+D11),0)</f>
        <v>0</v>
      </c>
      <c r="O11" s="181">
        <f>C11*L11</f>
        <v>0</v>
      </c>
      <c r="P11" s="179">
        <f>C11*N11</f>
        <v>0</v>
      </c>
    </row>
    <row r="12" spans="1:17" x14ac:dyDescent="0.35">
      <c r="A12" s="222"/>
      <c r="B12" s="12" t="s">
        <v>134</v>
      </c>
      <c r="C12" s="5">
        <v>0.17</v>
      </c>
      <c r="D12" s="13">
        <v>0.1</v>
      </c>
      <c r="E12" s="143"/>
      <c r="F12" s="144"/>
      <c r="G12" s="5">
        <f t="shared" ref="G12:G26" si="1">ROUNDUP(F12*(1+D12),0)</f>
        <v>0</v>
      </c>
      <c r="H12" s="171">
        <f t="shared" ref="H12:H26" si="2">C12*E12</f>
        <v>0</v>
      </c>
      <c r="I12" s="172">
        <f t="shared" ref="I12:I26" si="3">C12*G12</f>
        <v>0</v>
      </c>
      <c r="J12" s="150"/>
      <c r="K12" s="172">
        <f t="shared" ref="K12:K26" si="4">C12*J12</f>
        <v>0</v>
      </c>
      <c r="L12" s="155"/>
      <c r="M12" s="156"/>
      <c r="N12" s="5">
        <f t="shared" si="0"/>
        <v>0</v>
      </c>
      <c r="O12" s="182">
        <f t="shared" ref="O12:O26" si="5">C12*L12</f>
        <v>0</v>
      </c>
      <c r="P12" s="172">
        <f t="shared" ref="P12:P26" si="6">C12*N12</f>
        <v>0</v>
      </c>
    </row>
    <row r="13" spans="1:17" x14ac:dyDescent="0.35">
      <c r="A13" s="222"/>
      <c r="B13" s="12" t="s">
        <v>165</v>
      </c>
      <c r="C13" s="5">
        <v>0.1</v>
      </c>
      <c r="D13" s="13">
        <v>0.1</v>
      </c>
      <c r="E13" s="143"/>
      <c r="F13" s="144"/>
      <c r="G13" s="5">
        <f t="shared" si="1"/>
        <v>0</v>
      </c>
      <c r="H13" s="171">
        <f t="shared" si="2"/>
        <v>0</v>
      </c>
      <c r="I13" s="172">
        <f t="shared" si="3"/>
        <v>0</v>
      </c>
      <c r="J13" s="150"/>
      <c r="K13" s="172">
        <f t="shared" si="4"/>
        <v>0</v>
      </c>
      <c r="L13" s="155"/>
      <c r="M13" s="156"/>
      <c r="N13" s="5">
        <f t="shared" si="0"/>
        <v>0</v>
      </c>
      <c r="O13" s="182">
        <f t="shared" si="5"/>
        <v>0</v>
      </c>
      <c r="P13" s="172">
        <f t="shared" si="6"/>
        <v>0</v>
      </c>
    </row>
    <row r="14" spans="1:17" x14ac:dyDescent="0.35">
      <c r="A14" s="222"/>
      <c r="B14" s="12" t="s">
        <v>166</v>
      </c>
      <c r="C14" s="5">
        <v>0.315</v>
      </c>
      <c r="D14" s="14">
        <v>0.1</v>
      </c>
      <c r="E14" s="143"/>
      <c r="F14" s="144"/>
      <c r="G14" s="5">
        <f t="shared" si="1"/>
        <v>0</v>
      </c>
      <c r="H14" s="171">
        <f t="shared" si="2"/>
        <v>0</v>
      </c>
      <c r="I14" s="172">
        <f t="shared" si="3"/>
        <v>0</v>
      </c>
      <c r="J14" s="150"/>
      <c r="K14" s="172">
        <f t="shared" si="4"/>
        <v>0</v>
      </c>
      <c r="L14" s="155"/>
      <c r="M14" s="156"/>
      <c r="N14" s="5">
        <f t="shared" si="0"/>
        <v>0</v>
      </c>
      <c r="O14" s="182">
        <f t="shared" si="5"/>
        <v>0</v>
      </c>
      <c r="P14" s="172">
        <f t="shared" si="6"/>
        <v>0</v>
      </c>
    </row>
    <row r="15" spans="1:17" x14ac:dyDescent="0.35">
      <c r="A15" s="222"/>
      <c r="B15" s="12" t="s">
        <v>136</v>
      </c>
      <c r="C15" s="5">
        <v>0.57999999999999996</v>
      </c>
      <c r="D15" s="14">
        <v>0.13</v>
      </c>
      <c r="E15" s="143"/>
      <c r="F15" s="144"/>
      <c r="G15" s="5">
        <f t="shared" si="1"/>
        <v>0</v>
      </c>
      <c r="H15" s="171">
        <f t="shared" si="2"/>
        <v>0</v>
      </c>
      <c r="I15" s="172">
        <f t="shared" si="3"/>
        <v>0</v>
      </c>
      <c r="J15" s="150"/>
      <c r="K15" s="172">
        <f t="shared" si="4"/>
        <v>0</v>
      </c>
      <c r="L15" s="155"/>
      <c r="M15" s="156"/>
      <c r="N15" s="5">
        <f>ROUNDUP(M15*(1+D15),0)</f>
        <v>0</v>
      </c>
      <c r="O15" s="182">
        <f t="shared" si="5"/>
        <v>0</v>
      </c>
      <c r="P15" s="172">
        <f t="shared" si="6"/>
        <v>0</v>
      </c>
    </row>
    <row r="16" spans="1:17" x14ac:dyDescent="0.35">
      <c r="A16" s="222"/>
      <c r="B16" s="12" t="s">
        <v>137</v>
      </c>
      <c r="C16" s="5">
        <v>0.08</v>
      </c>
      <c r="D16" s="14">
        <v>0.19</v>
      </c>
      <c r="E16" s="143"/>
      <c r="F16" s="144"/>
      <c r="G16" s="5">
        <f t="shared" si="1"/>
        <v>0</v>
      </c>
      <c r="H16" s="171">
        <f t="shared" si="2"/>
        <v>0</v>
      </c>
      <c r="I16" s="172">
        <f t="shared" si="3"/>
        <v>0</v>
      </c>
      <c r="J16" s="150"/>
      <c r="K16" s="172">
        <f t="shared" si="4"/>
        <v>0</v>
      </c>
      <c r="L16" s="155"/>
      <c r="M16" s="156"/>
      <c r="N16" s="5">
        <f t="shared" si="0"/>
        <v>0</v>
      </c>
      <c r="O16" s="182">
        <f t="shared" si="5"/>
        <v>0</v>
      </c>
      <c r="P16" s="172">
        <f t="shared" si="6"/>
        <v>0</v>
      </c>
    </row>
    <row r="17" spans="1:16" ht="15" thickBot="1" x14ac:dyDescent="0.4">
      <c r="A17" s="223"/>
      <c r="B17" s="17" t="s">
        <v>138</v>
      </c>
      <c r="C17" s="18">
        <v>0.25</v>
      </c>
      <c r="D17" s="19">
        <v>0.17</v>
      </c>
      <c r="E17" s="145"/>
      <c r="F17" s="146"/>
      <c r="G17" s="18">
        <f t="shared" si="1"/>
        <v>0</v>
      </c>
      <c r="H17" s="173">
        <f t="shared" si="2"/>
        <v>0</v>
      </c>
      <c r="I17" s="174">
        <f t="shared" si="3"/>
        <v>0</v>
      </c>
      <c r="J17" s="151"/>
      <c r="K17" s="174">
        <f t="shared" si="4"/>
        <v>0</v>
      </c>
      <c r="L17" s="157"/>
      <c r="M17" s="158"/>
      <c r="N17" s="18">
        <f t="shared" si="0"/>
        <v>0</v>
      </c>
      <c r="O17" s="183">
        <f t="shared" si="5"/>
        <v>0</v>
      </c>
      <c r="P17" s="174">
        <f t="shared" si="6"/>
        <v>0</v>
      </c>
    </row>
    <row r="18" spans="1:16" x14ac:dyDescent="0.35">
      <c r="A18" s="224" t="s">
        <v>97</v>
      </c>
      <c r="B18" s="141" t="s">
        <v>170</v>
      </c>
      <c r="C18" s="142">
        <v>0.107</v>
      </c>
      <c r="D18" s="164">
        <v>0.1</v>
      </c>
      <c r="E18" s="141"/>
      <c r="F18" s="142"/>
      <c r="G18" s="6">
        <f t="shared" si="1"/>
        <v>0</v>
      </c>
      <c r="H18" s="169">
        <f t="shared" si="2"/>
        <v>0</v>
      </c>
      <c r="I18" s="170">
        <f t="shared" si="3"/>
        <v>0</v>
      </c>
      <c r="J18" s="149"/>
      <c r="K18" s="179">
        <f t="shared" si="4"/>
        <v>0</v>
      </c>
      <c r="L18" s="153"/>
      <c r="M18" s="154"/>
      <c r="N18" s="10">
        <f t="shared" si="0"/>
        <v>0</v>
      </c>
      <c r="O18" s="181">
        <f t="shared" si="5"/>
        <v>0</v>
      </c>
      <c r="P18" s="179">
        <f t="shared" si="6"/>
        <v>0</v>
      </c>
    </row>
    <row r="19" spans="1:16" x14ac:dyDescent="0.35">
      <c r="A19" s="225"/>
      <c r="B19" s="143" t="s">
        <v>158</v>
      </c>
      <c r="C19" s="144">
        <v>2.1000000000000001E-2</v>
      </c>
      <c r="D19" s="165">
        <v>0.19</v>
      </c>
      <c r="E19" s="143"/>
      <c r="F19" s="144"/>
      <c r="G19" s="5">
        <f t="shared" si="1"/>
        <v>0</v>
      </c>
      <c r="H19" s="171">
        <f t="shared" si="2"/>
        <v>0</v>
      </c>
      <c r="I19" s="172">
        <f t="shared" si="3"/>
        <v>0</v>
      </c>
      <c r="J19" s="150"/>
      <c r="K19" s="172">
        <f t="shared" si="4"/>
        <v>0</v>
      </c>
      <c r="L19" s="155"/>
      <c r="M19" s="156"/>
      <c r="N19" s="5">
        <f t="shared" si="0"/>
        <v>0</v>
      </c>
      <c r="O19" s="182">
        <f t="shared" si="5"/>
        <v>0</v>
      </c>
      <c r="P19" s="172">
        <f t="shared" si="6"/>
        <v>0</v>
      </c>
    </row>
    <row r="20" spans="1:16" x14ac:dyDescent="0.35">
      <c r="A20" s="225"/>
      <c r="B20" s="143"/>
      <c r="C20" s="144"/>
      <c r="D20" s="165"/>
      <c r="E20" s="143"/>
      <c r="F20" s="144"/>
      <c r="G20" s="5">
        <f t="shared" si="1"/>
        <v>0</v>
      </c>
      <c r="H20" s="171">
        <f t="shared" si="2"/>
        <v>0</v>
      </c>
      <c r="I20" s="172">
        <f t="shared" si="3"/>
        <v>0</v>
      </c>
      <c r="J20" s="150"/>
      <c r="K20" s="172">
        <f t="shared" si="4"/>
        <v>0</v>
      </c>
      <c r="L20" s="155"/>
      <c r="M20" s="156"/>
      <c r="N20" s="5">
        <f t="shared" si="0"/>
        <v>0</v>
      </c>
      <c r="O20" s="182">
        <f t="shared" si="5"/>
        <v>0</v>
      </c>
      <c r="P20" s="172">
        <f t="shared" si="6"/>
        <v>0</v>
      </c>
    </row>
    <row r="21" spans="1:16" x14ac:dyDescent="0.35">
      <c r="A21" s="225"/>
      <c r="B21" s="143"/>
      <c r="C21" s="144"/>
      <c r="D21" s="165"/>
      <c r="E21" s="143"/>
      <c r="F21" s="144"/>
      <c r="G21" s="5">
        <f t="shared" si="1"/>
        <v>0</v>
      </c>
      <c r="H21" s="171">
        <f t="shared" si="2"/>
        <v>0</v>
      </c>
      <c r="I21" s="172">
        <f t="shared" si="3"/>
        <v>0</v>
      </c>
      <c r="J21" s="150"/>
      <c r="K21" s="172">
        <f t="shared" si="4"/>
        <v>0</v>
      </c>
      <c r="L21" s="155"/>
      <c r="M21" s="156"/>
      <c r="N21" s="5">
        <f t="shared" si="0"/>
        <v>0</v>
      </c>
      <c r="O21" s="182">
        <f t="shared" si="5"/>
        <v>0</v>
      </c>
      <c r="P21" s="172">
        <f t="shared" si="6"/>
        <v>0</v>
      </c>
    </row>
    <row r="22" spans="1:16" x14ac:dyDescent="0.35">
      <c r="A22" s="225"/>
      <c r="B22" s="143"/>
      <c r="C22" s="144"/>
      <c r="D22" s="165"/>
      <c r="E22" s="143"/>
      <c r="F22" s="144"/>
      <c r="G22" s="5">
        <f t="shared" si="1"/>
        <v>0</v>
      </c>
      <c r="H22" s="171">
        <f t="shared" si="2"/>
        <v>0</v>
      </c>
      <c r="I22" s="172">
        <f t="shared" si="3"/>
        <v>0</v>
      </c>
      <c r="J22" s="150"/>
      <c r="K22" s="172">
        <f t="shared" si="4"/>
        <v>0</v>
      </c>
      <c r="L22" s="155"/>
      <c r="M22" s="156"/>
      <c r="N22" s="5">
        <f t="shared" si="0"/>
        <v>0</v>
      </c>
      <c r="O22" s="182">
        <f t="shared" si="5"/>
        <v>0</v>
      </c>
      <c r="P22" s="172">
        <f t="shared" si="6"/>
        <v>0</v>
      </c>
    </row>
    <row r="23" spans="1:16" x14ac:dyDescent="0.35">
      <c r="A23" s="225"/>
      <c r="B23" s="143"/>
      <c r="C23" s="144"/>
      <c r="D23" s="165"/>
      <c r="E23" s="143"/>
      <c r="F23" s="144"/>
      <c r="G23" s="5">
        <f t="shared" si="1"/>
        <v>0</v>
      </c>
      <c r="H23" s="171">
        <f t="shared" si="2"/>
        <v>0</v>
      </c>
      <c r="I23" s="172">
        <f t="shared" si="3"/>
        <v>0</v>
      </c>
      <c r="J23" s="150"/>
      <c r="K23" s="172">
        <f t="shared" si="4"/>
        <v>0</v>
      </c>
      <c r="L23" s="155"/>
      <c r="M23" s="156"/>
      <c r="N23" s="5">
        <f t="shared" si="0"/>
        <v>0</v>
      </c>
      <c r="O23" s="182">
        <f t="shared" si="5"/>
        <v>0</v>
      </c>
      <c r="P23" s="172">
        <f t="shared" si="6"/>
        <v>0</v>
      </c>
    </row>
    <row r="24" spans="1:16" x14ac:dyDescent="0.35">
      <c r="A24" s="225"/>
      <c r="B24" s="143"/>
      <c r="C24" s="144"/>
      <c r="D24" s="165"/>
      <c r="E24" s="143"/>
      <c r="F24" s="144"/>
      <c r="G24" s="5">
        <f t="shared" si="1"/>
        <v>0</v>
      </c>
      <c r="H24" s="171">
        <f t="shared" si="2"/>
        <v>0</v>
      </c>
      <c r="I24" s="172">
        <f t="shared" si="3"/>
        <v>0</v>
      </c>
      <c r="J24" s="150"/>
      <c r="K24" s="172">
        <f t="shared" si="4"/>
        <v>0</v>
      </c>
      <c r="L24" s="155"/>
      <c r="M24" s="156"/>
      <c r="N24" s="5">
        <f t="shared" si="0"/>
        <v>0</v>
      </c>
      <c r="O24" s="182">
        <f t="shared" si="5"/>
        <v>0</v>
      </c>
      <c r="P24" s="172">
        <f t="shared" si="6"/>
        <v>0</v>
      </c>
    </row>
    <row r="25" spans="1:16" x14ac:dyDescent="0.35">
      <c r="A25" s="225"/>
      <c r="B25" s="143"/>
      <c r="C25" s="144"/>
      <c r="D25" s="165"/>
      <c r="E25" s="143"/>
      <c r="F25" s="144"/>
      <c r="G25" s="5">
        <f t="shared" si="1"/>
        <v>0</v>
      </c>
      <c r="H25" s="171">
        <f t="shared" si="2"/>
        <v>0</v>
      </c>
      <c r="I25" s="172">
        <f t="shared" si="3"/>
        <v>0</v>
      </c>
      <c r="J25" s="150"/>
      <c r="K25" s="172">
        <f t="shared" si="4"/>
        <v>0</v>
      </c>
      <c r="L25" s="155"/>
      <c r="M25" s="156"/>
      <c r="N25" s="5">
        <f t="shared" si="0"/>
        <v>0</v>
      </c>
      <c r="O25" s="182">
        <f t="shared" si="5"/>
        <v>0</v>
      </c>
      <c r="P25" s="172">
        <f>C25*N25</f>
        <v>0</v>
      </c>
    </row>
    <row r="26" spans="1:16" ht="15" thickBot="1" x14ac:dyDescent="0.4">
      <c r="A26" s="226"/>
      <c r="B26" s="145"/>
      <c r="C26" s="146"/>
      <c r="D26" s="166"/>
      <c r="E26" s="145"/>
      <c r="F26" s="146"/>
      <c r="G26" s="18">
        <f t="shared" si="1"/>
        <v>0</v>
      </c>
      <c r="H26" s="173">
        <f t="shared" si="2"/>
        <v>0</v>
      </c>
      <c r="I26" s="174">
        <f t="shared" si="3"/>
        <v>0</v>
      </c>
      <c r="J26" s="151"/>
      <c r="K26" s="174">
        <f t="shared" si="4"/>
        <v>0</v>
      </c>
      <c r="L26" s="157"/>
      <c r="M26" s="158"/>
      <c r="N26" s="18">
        <f t="shared" si="0"/>
        <v>0</v>
      </c>
      <c r="O26" s="183">
        <f t="shared" si="5"/>
        <v>0</v>
      </c>
      <c r="P26" s="174">
        <f t="shared" si="6"/>
        <v>0</v>
      </c>
    </row>
    <row r="27" spans="1:16" ht="15" thickBot="1" x14ac:dyDescent="0.4">
      <c r="D27" s="27" t="s">
        <v>99</v>
      </c>
      <c r="E27" s="28">
        <f>SUM(E11:E26)</f>
        <v>0</v>
      </c>
      <c r="F27" s="29">
        <f>SUM(F11:F26)</f>
        <v>0</v>
      </c>
      <c r="H27" s="188">
        <f t="shared" ref="H27:M27" si="7">SUM(H11:H26)</f>
        <v>0</v>
      </c>
      <c r="I27" s="189">
        <f t="shared" si="7"/>
        <v>0</v>
      </c>
      <c r="J27" s="28">
        <f t="shared" si="7"/>
        <v>0</v>
      </c>
      <c r="K27" s="190">
        <f t="shared" si="7"/>
        <v>0</v>
      </c>
      <c r="L27" s="28">
        <f t="shared" si="7"/>
        <v>0</v>
      </c>
      <c r="M27" s="30">
        <f t="shared" si="7"/>
        <v>0</v>
      </c>
      <c r="O27" s="191">
        <f>SUM(O11:O26)</f>
        <v>0</v>
      </c>
      <c r="P27" s="186">
        <f>SUM(P11:P26)</f>
        <v>0</v>
      </c>
    </row>
    <row r="29" spans="1:16" ht="15" thickBot="1" x14ac:dyDescent="0.4"/>
    <row r="30" spans="1:16" ht="15" thickTop="1" x14ac:dyDescent="0.35">
      <c r="B30" s="39" t="s">
        <v>100</v>
      </c>
      <c r="C30" s="40"/>
      <c r="D30" s="34"/>
    </row>
    <row r="31" spans="1:16" x14ac:dyDescent="0.35">
      <c r="B31" s="35" t="s">
        <v>139</v>
      </c>
      <c r="D31" s="36"/>
    </row>
    <row r="32" spans="1:16" x14ac:dyDescent="0.35">
      <c r="B32" s="35" t="s">
        <v>140</v>
      </c>
      <c r="D32" s="36"/>
    </row>
    <row r="33" spans="2:14" x14ac:dyDescent="0.35">
      <c r="B33" s="35" t="s">
        <v>141</v>
      </c>
      <c r="D33" s="36"/>
    </row>
    <row r="34" spans="2:14" x14ac:dyDescent="0.35">
      <c r="B34" s="35" t="s">
        <v>142</v>
      </c>
      <c r="D34" s="36"/>
    </row>
    <row r="35" spans="2:14" x14ac:dyDescent="0.35">
      <c r="B35" s="35" t="s">
        <v>143</v>
      </c>
      <c r="D35" s="36"/>
    </row>
    <row r="36" spans="2:14" x14ac:dyDescent="0.35">
      <c r="B36" s="35" t="s">
        <v>144</v>
      </c>
      <c r="D36" s="36"/>
    </row>
    <row r="37" spans="2:14" x14ac:dyDescent="0.35">
      <c r="B37" s="35" t="s">
        <v>145</v>
      </c>
      <c r="D37" s="36"/>
    </row>
    <row r="38" spans="2:14" x14ac:dyDescent="0.35">
      <c r="B38" s="41"/>
      <c r="D38" s="36"/>
    </row>
    <row r="39" spans="2:14" x14ac:dyDescent="0.35">
      <c r="B39" s="42" t="s">
        <v>156</v>
      </c>
      <c r="D39" s="36"/>
    </row>
    <row r="40" spans="2:14" x14ac:dyDescent="0.35">
      <c r="B40" s="42" t="s">
        <v>163</v>
      </c>
      <c r="D40" s="36"/>
    </row>
    <row r="41" spans="2:14" x14ac:dyDescent="0.35">
      <c r="B41" s="41"/>
      <c r="D41" s="36"/>
    </row>
    <row r="42" spans="2:14" x14ac:dyDescent="0.35">
      <c r="B42" s="41" t="s">
        <v>124</v>
      </c>
      <c r="D42" s="36"/>
    </row>
    <row r="43" spans="2:14" x14ac:dyDescent="0.35">
      <c r="B43" s="41" t="s">
        <v>132</v>
      </c>
      <c r="D43" s="36"/>
    </row>
    <row r="44" spans="2:14" x14ac:dyDescent="0.35">
      <c r="B44" s="46" t="s">
        <v>72</v>
      </c>
      <c r="C44" s="47"/>
      <c r="D44" s="48" t="s">
        <v>131</v>
      </c>
    </row>
    <row r="45" spans="2:14" ht="15" thickBot="1" x14ac:dyDescent="0.4">
      <c r="B45" s="122" t="s">
        <v>135</v>
      </c>
      <c r="C45" s="119"/>
      <c r="D45" s="125">
        <f t="shared" ref="D45:D51" si="8">C11*(1-0.7)</f>
        <v>1.3500000000000002E-2</v>
      </c>
    </row>
    <row r="46" spans="2:14" x14ac:dyDescent="0.35">
      <c r="B46" s="123" t="s">
        <v>134</v>
      </c>
      <c r="C46" s="120"/>
      <c r="D46" s="44">
        <f t="shared" si="8"/>
        <v>5.1000000000000011E-2</v>
      </c>
      <c r="G46" s="213" t="s">
        <v>106</v>
      </c>
      <c r="H46" s="214"/>
      <c r="I46" s="214"/>
      <c r="J46" s="214"/>
      <c r="K46" s="214"/>
      <c r="L46" s="214"/>
      <c r="M46" s="214"/>
      <c r="N46" s="215"/>
    </row>
    <row r="47" spans="2:14" ht="15" thickBot="1" x14ac:dyDescent="0.4">
      <c r="B47" s="123" t="s">
        <v>165</v>
      </c>
      <c r="C47" s="120"/>
      <c r="D47" s="44">
        <f t="shared" si="8"/>
        <v>3.0000000000000006E-2</v>
      </c>
      <c r="G47" s="216"/>
      <c r="H47" s="217"/>
      <c r="I47" s="217"/>
      <c r="J47" s="217"/>
      <c r="K47" s="217"/>
      <c r="L47" s="217"/>
      <c r="M47" s="217"/>
      <c r="N47" s="218"/>
    </row>
    <row r="48" spans="2:14" x14ac:dyDescent="0.35">
      <c r="B48" s="123" t="s">
        <v>166</v>
      </c>
      <c r="C48" s="120"/>
      <c r="D48" s="44">
        <f t="shared" si="8"/>
        <v>9.4500000000000015E-2</v>
      </c>
      <c r="G48" s="219" t="s">
        <v>107</v>
      </c>
      <c r="H48" s="220"/>
      <c r="I48" s="220"/>
      <c r="J48" s="220"/>
      <c r="K48" s="220"/>
      <c r="L48" s="220"/>
      <c r="M48" s="161"/>
      <c r="N48" s="49"/>
    </row>
    <row r="49" spans="2:14" x14ac:dyDescent="0.35">
      <c r="B49" s="123" t="s">
        <v>136</v>
      </c>
      <c r="C49" s="120"/>
      <c r="D49" s="44">
        <f t="shared" si="8"/>
        <v>0.17400000000000002</v>
      </c>
      <c r="G49" s="200" t="s">
        <v>108</v>
      </c>
      <c r="H49" s="201"/>
      <c r="I49" s="201"/>
      <c r="J49" s="201"/>
      <c r="K49" s="201"/>
      <c r="L49" s="201"/>
      <c r="M49" s="50"/>
      <c r="N49" s="51"/>
    </row>
    <row r="50" spans="2:14" x14ac:dyDescent="0.35">
      <c r="B50" s="123" t="s">
        <v>137</v>
      </c>
      <c r="C50" s="120"/>
      <c r="D50" s="44">
        <f t="shared" si="8"/>
        <v>2.4000000000000004E-2</v>
      </c>
      <c r="G50" s="202" t="s">
        <v>109</v>
      </c>
      <c r="H50" s="203"/>
      <c r="I50" s="203"/>
      <c r="J50" s="203"/>
      <c r="K50" s="203"/>
      <c r="L50" s="203"/>
      <c r="M50" s="162"/>
      <c r="N50" s="53">
        <f>IF(M50=0,0,IFERROR((ABS(M50-M48))/M48,0))</f>
        <v>0</v>
      </c>
    </row>
    <row r="51" spans="2:14" ht="15" thickBot="1" x14ac:dyDescent="0.4">
      <c r="B51" s="124" t="s">
        <v>138</v>
      </c>
      <c r="C51" s="121"/>
      <c r="D51" s="45">
        <f t="shared" si="8"/>
        <v>7.5000000000000011E-2</v>
      </c>
      <c r="G51" s="204" t="s">
        <v>110</v>
      </c>
      <c r="H51" s="205"/>
      <c r="I51" s="205"/>
      <c r="J51" s="205"/>
      <c r="K51" s="205"/>
      <c r="L51" s="205"/>
      <c r="M51" s="163"/>
      <c r="N51" s="52">
        <f>IF(M51=0,0,IFERROR((ABS(M51-M48))/M48,0))</f>
        <v>0</v>
      </c>
    </row>
    <row r="52" spans="2:14" ht="15" thickTop="1" x14ac:dyDescent="0.35">
      <c r="G52" s="38" t="s">
        <v>111</v>
      </c>
    </row>
  </sheetData>
  <sheetProtection algorithmName="SHA-512" hashValue="aoI3320sv9uNHM5dxoHiGKQOLAe6RTO/son1S4cAz08iK9FeFIA/RVUZ5t75dBfQMw8gJGJxkM/Dny6ammrkCA==" saltValue="pPQVO//8lSGE6v1/NFENvg==" spinCount="100000" sheet="1"/>
  <mergeCells count="14">
    <mergeCell ref="G51:L51"/>
    <mergeCell ref="A4:A5"/>
    <mergeCell ref="L7:P7"/>
    <mergeCell ref="E8:I9"/>
    <mergeCell ref="J8:K9"/>
    <mergeCell ref="L8:P9"/>
    <mergeCell ref="A11:A17"/>
    <mergeCell ref="D8:D9"/>
    <mergeCell ref="A18:A26"/>
    <mergeCell ref="G46:N47"/>
    <mergeCell ref="G48:L48"/>
    <mergeCell ref="G49:L49"/>
    <mergeCell ref="G50:L50"/>
    <mergeCell ref="L6:P6"/>
  </mergeCells>
  <hyperlinks>
    <hyperlink ref="B31" r:id="rId1" xr:uid="{4E1F9AD2-EB56-4EC7-BE96-BA61D45584D3}"/>
    <hyperlink ref="B32" r:id="rId2" xr:uid="{01B15341-5623-40E5-AA0C-BE5596D727B4}"/>
    <hyperlink ref="B33" r:id="rId3" xr:uid="{EB2611E0-29F4-4B40-92E3-C8323D20F005}"/>
    <hyperlink ref="B34" r:id="rId4" xr:uid="{5C9CECCE-25F5-4720-AE86-2BE8258124D3}"/>
    <hyperlink ref="B35" r:id="rId5" xr:uid="{B96703FE-2CA6-473C-AEA3-37767C0B2A9B}"/>
    <hyperlink ref="B36" r:id="rId6" xr:uid="{9D8C65C8-EFF2-40BB-87A6-2C88C55758A0}"/>
    <hyperlink ref="B37" r:id="rId7" xr:uid="{AF6D1800-2439-4347-91B8-31352F220857}"/>
  </hyperlinks>
  <pageMargins left="0.7" right="0.7" top="0.75" bottom="0.75" header="0.3" footer="0.3"/>
  <drawing r:id="rId8"/>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091519-7B3C-49AA-A895-6715819E3B42}">
  <dimension ref="A1:P48"/>
  <sheetViews>
    <sheetView showGridLines="0" zoomScale="80" zoomScaleNormal="80" workbookViewId="0">
      <pane xSplit="4" ySplit="10" topLeftCell="E11" activePane="bottomRight" state="frozen"/>
      <selection pane="topRight" activeCell="E1" sqref="E1"/>
      <selection pane="bottomLeft" activeCell="A11" sqref="A11"/>
      <selection pane="bottomRight" activeCell="K1" sqref="K1"/>
    </sheetView>
  </sheetViews>
  <sheetFormatPr defaultRowHeight="14.5" x14ac:dyDescent="0.35"/>
  <cols>
    <col min="1" max="1" width="6.90625" customWidth="1"/>
    <col min="2" max="2" width="58" customWidth="1"/>
    <col min="3" max="3" width="15.453125" customWidth="1"/>
    <col min="4" max="4" width="23.08984375" customWidth="1"/>
    <col min="5" max="5" width="15.36328125" customWidth="1"/>
    <col min="6" max="6" width="21.36328125" customWidth="1"/>
    <col min="7" max="9" width="14.6328125" customWidth="1"/>
    <col min="10" max="10" width="15.08984375" customWidth="1"/>
    <col min="11" max="16" width="14.6328125" customWidth="1"/>
    <col min="17" max="17" width="20.453125" customWidth="1"/>
    <col min="18" max="18" width="13.36328125" customWidth="1"/>
  </cols>
  <sheetData>
    <row r="1" spans="1:16" ht="18.5" x14ac:dyDescent="0.45">
      <c r="A1" s="4" t="s">
        <v>29</v>
      </c>
    </row>
    <row r="2" spans="1:16" x14ac:dyDescent="0.35">
      <c r="A2" s="3" t="s">
        <v>126</v>
      </c>
      <c r="B2" s="3" t="s">
        <v>125</v>
      </c>
      <c r="C2" s="3"/>
      <c r="D2" s="3"/>
      <c r="E2" s="3"/>
      <c r="F2" s="3"/>
      <c r="G2" s="3"/>
      <c r="H2" s="3"/>
      <c r="I2" s="3"/>
    </row>
    <row r="3" spans="1:16" x14ac:dyDescent="0.35">
      <c r="A3" s="8" t="s">
        <v>128</v>
      </c>
      <c r="B3" s="8" t="s">
        <v>127</v>
      </c>
      <c r="C3" s="8"/>
      <c r="D3" s="8"/>
      <c r="E3" s="8"/>
      <c r="F3" s="8"/>
      <c r="G3" s="8"/>
      <c r="H3" s="8"/>
      <c r="I3" s="8"/>
    </row>
    <row r="4" spans="1:16" x14ac:dyDescent="0.35">
      <c r="A4" s="233" t="s">
        <v>66</v>
      </c>
      <c r="B4" s="25" t="s">
        <v>67</v>
      </c>
      <c r="C4" s="25"/>
      <c r="D4" s="25"/>
      <c r="E4" s="25"/>
      <c r="F4" s="25"/>
      <c r="G4" s="25"/>
      <c r="H4" s="25"/>
      <c r="I4" s="25"/>
    </row>
    <row r="5" spans="1:16" x14ac:dyDescent="0.35">
      <c r="A5" s="233"/>
      <c r="B5" s="26" t="s">
        <v>68</v>
      </c>
      <c r="C5" s="26"/>
      <c r="D5" s="26"/>
      <c r="E5" s="26"/>
      <c r="F5" s="26"/>
      <c r="G5" s="26"/>
      <c r="H5" s="26"/>
      <c r="I5" s="26"/>
      <c r="L5" s="38" t="s">
        <v>168</v>
      </c>
    </row>
    <row r="6" spans="1:16" x14ac:dyDescent="0.35">
      <c r="A6" s="37" t="s">
        <v>130</v>
      </c>
      <c r="B6" s="31" t="s">
        <v>129</v>
      </c>
      <c r="C6" s="31"/>
      <c r="D6" s="31"/>
      <c r="E6" s="31"/>
      <c r="F6" s="31"/>
      <c r="G6" s="31"/>
      <c r="H6" s="31"/>
      <c r="I6" s="31"/>
      <c r="L6" s="212" t="s">
        <v>169</v>
      </c>
      <c r="M6" s="212"/>
      <c r="N6" s="212"/>
      <c r="O6" s="212"/>
      <c r="P6" s="212"/>
    </row>
    <row r="7" spans="1:16" ht="15" thickBot="1" x14ac:dyDescent="0.4">
      <c r="L7" s="212" t="s">
        <v>167</v>
      </c>
      <c r="M7" s="212"/>
      <c r="N7" s="212"/>
      <c r="O7" s="212"/>
      <c r="P7" s="212"/>
    </row>
    <row r="8" spans="1:16" ht="14.4" customHeight="1" x14ac:dyDescent="0.35">
      <c r="E8" s="227" t="s">
        <v>69</v>
      </c>
      <c r="F8" s="228"/>
      <c r="G8" s="228"/>
      <c r="H8" s="228"/>
      <c r="I8" s="229"/>
      <c r="J8" s="234" t="s">
        <v>70</v>
      </c>
      <c r="K8" s="235"/>
      <c r="L8" s="206" t="s">
        <v>71</v>
      </c>
      <c r="M8" s="207"/>
      <c r="N8" s="207"/>
      <c r="O8" s="207"/>
      <c r="P8" s="208"/>
    </row>
    <row r="9" spans="1:16" ht="30.65" customHeight="1" thickBot="1" x14ac:dyDescent="0.4">
      <c r="E9" s="230"/>
      <c r="F9" s="231"/>
      <c r="G9" s="231"/>
      <c r="H9" s="231"/>
      <c r="I9" s="232"/>
      <c r="J9" s="236"/>
      <c r="K9" s="237"/>
      <c r="L9" s="209"/>
      <c r="M9" s="210"/>
      <c r="N9" s="210"/>
      <c r="O9" s="210"/>
      <c r="P9" s="211"/>
    </row>
    <row r="10" spans="1:16" ht="57" customHeight="1" thickBot="1" x14ac:dyDescent="0.4">
      <c r="B10" s="21" t="s">
        <v>72</v>
      </c>
      <c r="C10" s="22" t="s">
        <v>73</v>
      </c>
      <c r="D10" s="24" t="s">
        <v>74</v>
      </c>
      <c r="E10" s="23" t="s">
        <v>75</v>
      </c>
      <c r="F10" s="22" t="s">
        <v>76</v>
      </c>
      <c r="G10" s="22" t="s">
        <v>77</v>
      </c>
      <c r="H10" s="22" t="s">
        <v>78</v>
      </c>
      <c r="I10" s="24" t="s">
        <v>79</v>
      </c>
      <c r="J10" s="23" t="s">
        <v>80</v>
      </c>
      <c r="K10" s="24" t="s">
        <v>81</v>
      </c>
      <c r="L10" s="23" t="s">
        <v>82</v>
      </c>
      <c r="M10" s="33" t="s">
        <v>83</v>
      </c>
      <c r="N10" s="22" t="s">
        <v>84</v>
      </c>
      <c r="O10" s="32" t="s">
        <v>85</v>
      </c>
      <c r="P10" s="24" t="s">
        <v>86</v>
      </c>
    </row>
    <row r="11" spans="1:16" ht="14.4" customHeight="1" x14ac:dyDescent="0.35">
      <c r="A11" s="221" t="s">
        <v>87</v>
      </c>
      <c r="B11" s="9" t="s">
        <v>146</v>
      </c>
      <c r="C11" s="10">
        <v>13</v>
      </c>
      <c r="D11" s="11">
        <v>0</v>
      </c>
      <c r="E11" s="141"/>
      <c r="F11" s="142"/>
      <c r="G11" s="6">
        <f t="shared" ref="G11:G20" si="0">ROUNDUP(F11*(1+D11),0)</f>
        <v>0</v>
      </c>
      <c r="H11" s="169">
        <f>C11*E11</f>
        <v>0</v>
      </c>
      <c r="I11" s="170">
        <f>C11*G11</f>
        <v>0</v>
      </c>
      <c r="J11" s="149"/>
      <c r="K11" s="179">
        <f>C11*J11</f>
        <v>0</v>
      </c>
      <c r="L11" s="153"/>
      <c r="M11" s="154"/>
      <c r="N11" s="10">
        <f t="shared" ref="N11:N20" si="1">ROUNDUP(M11*(1+D11),0)</f>
        <v>0</v>
      </c>
      <c r="O11" s="181">
        <f>C11*L11</f>
        <v>0</v>
      </c>
      <c r="P11" s="179">
        <f>C11*N11</f>
        <v>0</v>
      </c>
    </row>
    <row r="12" spans="1:16" x14ac:dyDescent="0.35">
      <c r="A12" s="222"/>
      <c r="B12" s="12" t="s">
        <v>149</v>
      </c>
      <c r="C12" s="5">
        <v>4.4000000000000004</v>
      </c>
      <c r="D12" s="13">
        <v>0</v>
      </c>
      <c r="E12" s="143"/>
      <c r="F12" s="144"/>
      <c r="G12" s="5">
        <f t="shared" si="0"/>
        <v>0</v>
      </c>
      <c r="H12" s="171">
        <f t="shared" ref="H12:H20" si="2">C12*E12</f>
        <v>0</v>
      </c>
      <c r="I12" s="172">
        <f t="shared" ref="I12:I20" si="3">C12*G12</f>
        <v>0</v>
      </c>
      <c r="J12" s="150"/>
      <c r="K12" s="172">
        <f t="shared" ref="K12:K20" si="4">C12*J12</f>
        <v>0</v>
      </c>
      <c r="L12" s="155"/>
      <c r="M12" s="156"/>
      <c r="N12" s="5">
        <f t="shared" si="1"/>
        <v>0</v>
      </c>
      <c r="O12" s="182">
        <f t="shared" ref="O12:O20" si="5">C12*L12</f>
        <v>0</v>
      </c>
      <c r="P12" s="172">
        <f t="shared" ref="P12:P20" si="6">C12*N12</f>
        <v>0</v>
      </c>
    </row>
    <row r="13" spans="1:16" x14ac:dyDescent="0.35">
      <c r="A13" s="222"/>
      <c r="B13" s="12" t="s">
        <v>150</v>
      </c>
      <c r="C13" s="5">
        <v>4.4000000000000004</v>
      </c>
      <c r="D13" s="13">
        <v>0</v>
      </c>
      <c r="E13" s="143"/>
      <c r="F13" s="144"/>
      <c r="G13" s="5">
        <f t="shared" si="0"/>
        <v>0</v>
      </c>
      <c r="H13" s="171">
        <f t="shared" si="2"/>
        <v>0</v>
      </c>
      <c r="I13" s="172">
        <f t="shared" si="3"/>
        <v>0</v>
      </c>
      <c r="J13" s="150"/>
      <c r="K13" s="172">
        <f t="shared" si="4"/>
        <v>0</v>
      </c>
      <c r="L13" s="155"/>
      <c r="M13" s="156"/>
      <c r="N13" s="5">
        <f t="shared" si="1"/>
        <v>0</v>
      </c>
      <c r="O13" s="182">
        <f t="shared" si="5"/>
        <v>0</v>
      </c>
      <c r="P13" s="172">
        <f t="shared" si="6"/>
        <v>0</v>
      </c>
    </row>
    <row r="14" spans="1:16" x14ac:dyDescent="0.35">
      <c r="A14" s="222"/>
      <c r="B14" s="12" t="s">
        <v>147</v>
      </c>
      <c r="C14" s="5">
        <v>4.0999999999999996</v>
      </c>
      <c r="D14" s="14">
        <v>0</v>
      </c>
      <c r="E14" s="143"/>
      <c r="F14" s="144"/>
      <c r="G14" s="5">
        <f t="shared" si="0"/>
        <v>0</v>
      </c>
      <c r="H14" s="171">
        <f t="shared" si="2"/>
        <v>0</v>
      </c>
      <c r="I14" s="172">
        <f t="shared" si="3"/>
        <v>0</v>
      </c>
      <c r="J14" s="150"/>
      <c r="K14" s="172">
        <f t="shared" si="4"/>
        <v>0</v>
      </c>
      <c r="L14" s="155"/>
      <c r="M14" s="156"/>
      <c r="N14" s="5">
        <f t="shared" si="1"/>
        <v>0</v>
      </c>
      <c r="O14" s="182">
        <f t="shared" si="5"/>
        <v>0</v>
      </c>
      <c r="P14" s="172">
        <f t="shared" si="6"/>
        <v>0</v>
      </c>
    </row>
    <row r="15" spans="1:16" x14ac:dyDescent="0.35">
      <c r="A15" s="222"/>
      <c r="B15" s="12" t="s">
        <v>148</v>
      </c>
      <c r="C15" s="5">
        <v>4.4000000000000004</v>
      </c>
      <c r="D15" s="14">
        <v>0</v>
      </c>
      <c r="E15" s="143"/>
      <c r="F15" s="144"/>
      <c r="G15" s="5">
        <f t="shared" si="0"/>
        <v>0</v>
      </c>
      <c r="H15" s="171">
        <f t="shared" si="2"/>
        <v>0</v>
      </c>
      <c r="I15" s="172">
        <f t="shared" si="3"/>
        <v>0</v>
      </c>
      <c r="J15" s="150"/>
      <c r="K15" s="172">
        <f t="shared" si="4"/>
        <v>0</v>
      </c>
      <c r="L15" s="155"/>
      <c r="M15" s="156"/>
      <c r="N15" s="5">
        <f t="shared" si="1"/>
        <v>0</v>
      </c>
      <c r="O15" s="182">
        <f t="shared" si="5"/>
        <v>0</v>
      </c>
      <c r="P15" s="172">
        <f t="shared" si="6"/>
        <v>0</v>
      </c>
    </row>
    <row r="16" spans="1:16" x14ac:dyDescent="0.35">
      <c r="A16" s="222"/>
      <c r="B16" s="12" t="s">
        <v>151</v>
      </c>
      <c r="C16" s="5">
        <v>5.3</v>
      </c>
      <c r="D16" s="14">
        <v>0</v>
      </c>
      <c r="E16" s="143"/>
      <c r="F16" s="144"/>
      <c r="G16" s="5">
        <f t="shared" si="0"/>
        <v>0</v>
      </c>
      <c r="H16" s="171">
        <f t="shared" si="2"/>
        <v>0</v>
      </c>
      <c r="I16" s="172">
        <f t="shared" si="3"/>
        <v>0</v>
      </c>
      <c r="J16" s="150"/>
      <c r="K16" s="172">
        <f t="shared" si="4"/>
        <v>0</v>
      </c>
      <c r="L16" s="155"/>
      <c r="M16" s="156"/>
      <c r="N16" s="5">
        <f t="shared" si="1"/>
        <v>0</v>
      </c>
      <c r="O16" s="182">
        <f t="shared" si="5"/>
        <v>0</v>
      </c>
      <c r="P16" s="172">
        <f t="shared" si="6"/>
        <v>0</v>
      </c>
    </row>
    <row r="17" spans="1:16" x14ac:dyDescent="0.35">
      <c r="A17" s="222"/>
      <c r="B17" s="12" t="s">
        <v>152</v>
      </c>
      <c r="C17" s="5">
        <v>6.2</v>
      </c>
      <c r="D17" s="14">
        <v>0</v>
      </c>
      <c r="E17" s="143"/>
      <c r="F17" s="144"/>
      <c r="G17" s="5">
        <f t="shared" si="0"/>
        <v>0</v>
      </c>
      <c r="H17" s="171">
        <f t="shared" si="2"/>
        <v>0</v>
      </c>
      <c r="I17" s="172">
        <f t="shared" si="3"/>
        <v>0</v>
      </c>
      <c r="J17" s="150"/>
      <c r="K17" s="172">
        <f t="shared" si="4"/>
        <v>0</v>
      </c>
      <c r="L17" s="155"/>
      <c r="M17" s="156"/>
      <c r="N17" s="5">
        <f t="shared" si="1"/>
        <v>0</v>
      </c>
      <c r="O17" s="182">
        <f t="shared" si="5"/>
        <v>0</v>
      </c>
      <c r="P17" s="172">
        <f t="shared" si="6"/>
        <v>0</v>
      </c>
    </row>
    <row r="18" spans="1:16" x14ac:dyDescent="0.35">
      <c r="A18" s="222"/>
      <c r="B18" s="12" t="s">
        <v>153</v>
      </c>
      <c r="C18" s="5">
        <v>4.4000000000000004</v>
      </c>
      <c r="D18" s="14">
        <v>0</v>
      </c>
      <c r="E18" s="143"/>
      <c r="F18" s="144"/>
      <c r="G18" s="5">
        <f t="shared" si="0"/>
        <v>0</v>
      </c>
      <c r="H18" s="171">
        <f t="shared" si="2"/>
        <v>0</v>
      </c>
      <c r="I18" s="172">
        <f t="shared" si="3"/>
        <v>0</v>
      </c>
      <c r="J18" s="150"/>
      <c r="K18" s="172">
        <f t="shared" si="4"/>
        <v>0</v>
      </c>
      <c r="L18" s="155"/>
      <c r="M18" s="156"/>
      <c r="N18" s="5">
        <f t="shared" si="1"/>
        <v>0</v>
      </c>
      <c r="O18" s="182">
        <f t="shared" si="5"/>
        <v>0</v>
      </c>
      <c r="P18" s="172">
        <f t="shared" si="6"/>
        <v>0</v>
      </c>
    </row>
    <row r="19" spans="1:16" ht="15" thickBot="1" x14ac:dyDescent="0.4">
      <c r="A19" s="223"/>
      <c r="B19" s="17" t="s">
        <v>154</v>
      </c>
      <c r="C19" s="18">
        <v>3.5</v>
      </c>
      <c r="D19" s="137">
        <v>5.5E-2</v>
      </c>
      <c r="E19" s="145"/>
      <c r="F19" s="146"/>
      <c r="G19" s="18">
        <f t="shared" si="0"/>
        <v>0</v>
      </c>
      <c r="H19" s="173">
        <f t="shared" si="2"/>
        <v>0</v>
      </c>
      <c r="I19" s="174">
        <f t="shared" si="3"/>
        <v>0</v>
      </c>
      <c r="J19" s="151"/>
      <c r="K19" s="174">
        <f t="shared" si="4"/>
        <v>0</v>
      </c>
      <c r="L19" s="157"/>
      <c r="M19" s="158"/>
      <c r="N19" s="18">
        <f t="shared" si="1"/>
        <v>0</v>
      </c>
      <c r="O19" s="183">
        <f t="shared" si="5"/>
        <v>0</v>
      </c>
      <c r="P19" s="174">
        <f t="shared" si="6"/>
        <v>0</v>
      </c>
    </row>
    <row r="20" spans="1:16" ht="58.75" customHeight="1" thickBot="1" x14ac:dyDescent="0.4">
      <c r="A20" s="138" t="s">
        <v>97</v>
      </c>
      <c r="B20" s="139" t="s">
        <v>159</v>
      </c>
      <c r="C20" s="136">
        <f>3.5*(1-0.7)</f>
        <v>1.0500000000000003</v>
      </c>
      <c r="D20" s="140">
        <v>5.5E-2</v>
      </c>
      <c r="E20" s="147"/>
      <c r="F20" s="148"/>
      <c r="G20" s="136">
        <f t="shared" si="0"/>
        <v>0</v>
      </c>
      <c r="H20" s="175">
        <f t="shared" si="2"/>
        <v>0</v>
      </c>
      <c r="I20" s="176">
        <f t="shared" si="3"/>
        <v>0</v>
      </c>
      <c r="J20" s="152"/>
      <c r="K20" s="176">
        <f t="shared" si="4"/>
        <v>0</v>
      </c>
      <c r="L20" s="159"/>
      <c r="M20" s="160"/>
      <c r="N20" s="136">
        <f t="shared" si="1"/>
        <v>0</v>
      </c>
      <c r="O20" s="184">
        <f t="shared" si="5"/>
        <v>0</v>
      </c>
      <c r="P20" s="176">
        <f t="shared" si="6"/>
        <v>0</v>
      </c>
    </row>
    <row r="21" spans="1:16" ht="15" thickBot="1" x14ac:dyDescent="0.4">
      <c r="D21" s="132" t="s">
        <v>99</v>
      </c>
      <c r="E21" s="133">
        <f>SUM(E11:E20)</f>
        <v>0</v>
      </c>
      <c r="F21" s="134">
        <f>SUM(F11:F20)</f>
        <v>0</v>
      </c>
      <c r="H21" s="177">
        <f t="shared" ref="H21:M21" si="7">SUM(H11:H20)</f>
        <v>0</v>
      </c>
      <c r="I21" s="178">
        <f t="shared" si="7"/>
        <v>0</v>
      </c>
      <c r="J21" s="133">
        <f t="shared" si="7"/>
        <v>0</v>
      </c>
      <c r="K21" s="180">
        <f t="shared" si="7"/>
        <v>0</v>
      </c>
      <c r="L21" s="133">
        <f t="shared" si="7"/>
        <v>0</v>
      </c>
      <c r="M21" s="30">
        <f t="shared" si="7"/>
        <v>0</v>
      </c>
      <c r="O21" s="185">
        <f>SUM(O11:O20)</f>
        <v>0</v>
      </c>
      <c r="P21" s="186">
        <f>SUM(P11:P20)</f>
        <v>0</v>
      </c>
    </row>
    <row r="23" spans="1:16" x14ac:dyDescent="0.35">
      <c r="B23" s="241" t="s">
        <v>172</v>
      </c>
      <c r="C23" s="241"/>
      <c r="D23" s="241"/>
    </row>
    <row r="24" spans="1:16" x14ac:dyDescent="0.35">
      <c r="B24" s="241"/>
      <c r="C24" s="241"/>
      <c r="D24" s="241"/>
    </row>
    <row r="25" spans="1:16" x14ac:dyDescent="0.35">
      <c r="B25" s="192" t="s">
        <v>171</v>
      </c>
      <c r="C25" s="38"/>
      <c r="D25" s="38"/>
    </row>
    <row r="26" spans="1:16" x14ac:dyDescent="0.35">
      <c r="C26" s="38"/>
      <c r="D26" s="38"/>
    </row>
    <row r="27" spans="1:16" x14ac:dyDescent="0.35">
      <c r="B27" s="38" t="s">
        <v>160</v>
      </c>
      <c r="C27" s="135"/>
      <c r="D27" s="135"/>
    </row>
    <row r="28" spans="1:16" x14ac:dyDescent="0.35">
      <c r="B28" s="38" t="s">
        <v>161</v>
      </c>
    </row>
    <row r="30" spans="1:16" x14ac:dyDescent="0.35">
      <c r="B30" s="240" t="s">
        <v>162</v>
      </c>
      <c r="C30" s="240"/>
      <c r="D30" s="240"/>
    </row>
    <row r="31" spans="1:16" x14ac:dyDescent="0.35">
      <c r="B31" s="240"/>
      <c r="C31" s="240"/>
      <c r="D31" s="240"/>
    </row>
    <row r="32" spans="1:16" x14ac:dyDescent="0.35">
      <c r="B32" s="240"/>
      <c r="C32" s="240"/>
      <c r="D32" s="240"/>
    </row>
    <row r="41" spans="7:14" ht="15" thickBot="1" x14ac:dyDescent="0.4"/>
    <row r="42" spans="7:14" x14ac:dyDescent="0.35">
      <c r="G42" s="213" t="s">
        <v>106</v>
      </c>
      <c r="H42" s="214"/>
      <c r="I42" s="214"/>
      <c r="J42" s="214"/>
      <c r="K42" s="214"/>
      <c r="L42" s="214"/>
      <c r="M42" s="214"/>
      <c r="N42" s="215"/>
    </row>
    <row r="43" spans="7:14" ht="15" thickBot="1" x14ac:dyDescent="0.4">
      <c r="G43" s="216"/>
      <c r="H43" s="217"/>
      <c r="I43" s="217"/>
      <c r="J43" s="217"/>
      <c r="K43" s="217"/>
      <c r="L43" s="217"/>
      <c r="M43" s="217"/>
      <c r="N43" s="218"/>
    </row>
    <row r="44" spans="7:14" x14ac:dyDescent="0.35">
      <c r="G44" s="219" t="s">
        <v>107</v>
      </c>
      <c r="H44" s="220"/>
      <c r="I44" s="220"/>
      <c r="J44" s="220"/>
      <c r="K44" s="220"/>
      <c r="L44" s="220"/>
      <c r="M44" s="161"/>
      <c r="N44" s="49"/>
    </row>
    <row r="45" spans="7:14" x14ac:dyDescent="0.35">
      <c r="G45" s="200" t="s">
        <v>108</v>
      </c>
      <c r="H45" s="201"/>
      <c r="I45" s="201"/>
      <c r="J45" s="201"/>
      <c r="K45" s="201"/>
      <c r="L45" s="201"/>
      <c r="M45" s="50"/>
      <c r="N45" s="51"/>
    </row>
    <row r="46" spans="7:14" x14ac:dyDescent="0.35">
      <c r="G46" s="202" t="s">
        <v>109</v>
      </c>
      <c r="H46" s="203"/>
      <c r="I46" s="203"/>
      <c r="J46" s="203"/>
      <c r="K46" s="203"/>
      <c r="L46" s="203"/>
      <c r="M46" s="162"/>
      <c r="N46" s="131">
        <f>IF(M46=0,0,IFERROR((ABS(M46-M44))/M44,0))</f>
        <v>0</v>
      </c>
    </row>
    <row r="47" spans="7:14" ht="15" thickBot="1" x14ac:dyDescent="0.4">
      <c r="G47" s="204" t="s">
        <v>110</v>
      </c>
      <c r="H47" s="205"/>
      <c r="I47" s="205"/>
      <c r="J47" s="205"/>
      <c r="K47" s="205"/>
      <c r="L47" s="205"/>
      <c r="M47" s="163"/>
      <c r="N47" s="130">
        <f>IF(M47=0,0,IFERROR((ABS(M47-M44))/M44,0))</f>
        <v>0</v>
      </c>
    </row>
    <row r="48" spans="7:14" x14ac:dyDescent="0.35">
      <c r="G48" s="38" t="s">
        <v>111</v>
      </c>
    </row>
  </sheetData>
  <sheetProtection algorithmName="SHA-512" hashValue="EjFSNbWMPb+eeTVytuQwb04r6kObt1tsgeaI9N6LAF438CEAZ1Wh8lMky4x4Xx6T2zmyS45lHSNkVzXMnEifpg==" saltValue="mJm0f+irg1WJ0gk6bTOKMA==" spinCount="100000" sheet="1"/>
  <mergeCells count="14">
    <mergeCell ref="G42:N43"/>
    <mergeCell ref="G44:L44"/>
    <mergeCell ref="G45:L45"/>
    <mergeCell ref="G46:L46"/>
    <mergeCell ref="G47:L47"/>
    <mergeCell ref="A11:A19"/>
    <mergeCell ref="B30:D32"/>
    <mergeCell ref="A4:A5"/>
    <mergeCell ref="L7:P7"/>
    <mergeCell ref="E8:I9"/>
    <mergeCell ref="J8:K9"/>
    <mergeCell ref="L8:P9"/>
    <mergeCell ref="L6:P6"/>
    <mergeCell ref="B23:D24"/>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134816DA8EBF84092056AE81AC3DF15" ma:contentTypeVersion="11" ma:contentTypeDescription="Een nieuw document maken." ma:contentTypeScope="" ma:versionID="f24a749ec60a9c11d568ba9ae1ead7d2">
  <xsd:schema xmlns:xsd="http://www.w3.org/2001/XMLSchema" xmlns:xs="http://www.w3.org/2001/XMLSchema" xmlns:p="http://schemas.microsoft.com/office/2006/metadata/properties" xmlns:ns2="baf9a0bc-50c4-459b-866a-cfe8b78509ed" xmlns:ns3="e4bc94f1-b6c2-40c6-a937-d8d3c5ef8fa8" targetNamespace="http://schemas.microsoft.com/office/2006/metadata/properties" ma:root="true" ma:fieldsID="9e08ed68f031c3ecd6a41b1d774a8a9a" ns2:_="" ns3:_="">
    <xsd:import namespace="baf9a0bc-50c4-459b-866a-cfe8b78509ed"/>
    <xsd:import namespace="e4bc94f1-b6c2-40c6-a937-d8d3c5ef8fa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af9a0bc-50c4-459b-866a-cfe8b78509e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Afbeeldingtags" ma:readOnly="false" ma:fieldId="{5cf76f15-5ced-4ddc-b409-7134ff3c332f}" ma:taxonomyMulti="true" ma:sspId="1195e66d-8c03-4dcf-8cef-00435f5d91e3"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4bc94f1-b6c2-40c6-a937-d8d3c5ef8fa8"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b8773279-9e7e-4ab5-aa42-dcf7b08aa805}" ma:internalName="TaxCatchAll" ma:showField="CatchAllData" ma:web="e4bc94f1-b6c2-40c6-a937-d8d3c5ef8fa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e4bc94f1-b6c2-40c6-a937-d8d3c5ef8fa8" xsi:nil="true"/>
    <lcf76f155ced4ddcb4097134ff3c332f xmlns="baf9a0bc-50c4-459b-866a-cfe8b78509ed">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2786EC2-B543-4BEC-AE1F-B7FD1DA39B6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af9a0bc-50c4-459b-866a-cfe8b78509ed"/>
    <ds:schemaRef ds:uri="e4bc94f1-b6c2-40c6-a937-d8d3c5ef8fa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5F70C71-1A91-4823-88E7-2DDA2088587E}">
  <ds:schemaRefs>
    <ds:schemaRef ds:uri="http://schemas.microsoft.com/office/2006/metadata/properties"/>
    <ds:schemaRef ds:uri="http://schemas.microsoft.com/office/infopath/2007/PartnerControls"/>
    <ds:schemaRef ds:uri="e4bc94f1-b6c2-40c6-a937-d8d3c5ef8fa8"/>
    <ds:schemaRef ds:uri="baf9a0bc-50c4-459b-866a-cfe8b78509ed"/>
  </ds:schemaRefs>
</ds:datastoreItem>
</file>

<file path=customXml/itemProps3.xml><?xml version="1.0" encoding="utf-8"?>
<ds:datastoreItem xmlns:ds="http://schemas.openxmlformats.org/officeDocument/2006/customXml" ds:itemID="{6A3CB253-31D8-4BFB-B465-295143F44BB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5</vt:i4>
      </vt:variant>
    </vt:vector>
  </HeadingPairs>
  <TitlesOfParts>
    <vt:vector size="5" baseType="lpstr">
      <vt:lpstr>Voorblad</vt:lpstr>
      <vt:lpstr>Situaties</vt:lpstr>
      <vt:lpstr>Varkens</vt:lpstr>
      <vt:lpstr>Pluimvee</vt:lpstr>
      <vt:lpstr>Rundvee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Jana Snaet</dc:creator>
  <cp:keywords/>
  <dc:description/>
  <cp:lastModifiedBy>Jolien Deroost</cp:lastModifiedBy>
  <cp:revision/>
  <dcterms:created xsi:type="dcterms:W3CDTF">2015-06-05T18:19:34Z</dcterms:created>
  <dcterms:modified xsi:type="dcterms:W3CDTF">2026-04-03T13:30:26Z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0x010100A134816DA8EBF84092056AE81AC3DF15</vt:lpwstr>
  </property>
  <property fmtid="{D5CDD505-2E9C-101B-9397-08002B2CF9AE}" pid="3" name="MediaServiceImageTags">
    <vt:lpwstr/>
  </property>
</Properties>
</file>